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360" windowHeight="4200" activeTab="0"/>
  </bookViews>
  <sheets>
    <sheet name="Expense " sheetId="1" r:id="rId1"/>
  </sheets>
  <definedNames>
    <definedName name="EXP1">#REF!</definedName>
    <definedName name="EXP10">#REF!</definedName>
    <definedName name="EXP11">#REF!</definedName>
    <definedName name="EXP12">#REF!</definedName>
    <definedName name="EXP13">#REF!</definedName>
    <definedName name="EXP14">#REF!</definedName>
    <definedName name="EXP15">#REF!</definedName>
    <definedName name="EXP2">#REF!</definedName>
    <definedName name="EXP3">#REF!</definedName>
    <definedName name="EXP4">#REF!</definedName>
    <definedName name="EXP5">#REF!</definedName>
    <definedName name="EXP6">#REF!</definedName>
    <definedName name="EXP7">#REF!</definedName>
    <definedName name="EXP8">#REF!</definedName>
    <definedName name="EXP9">#REF!</definedName>
    <definedName name="_xlnm.Print_Area" localSheetId="0">'Expense '!$A$1:$H$50</definedName>
    <definedName name="TOTAL" localSheetId="0">'Expense '!$A$1:$G$50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<sst xmlns="http://schemas.openxmlformats.org/spreadsheetml/2006/main" count="59" uniqueCount="58">
  <si>
    <t>Department</t>
  </si>
  <si>
    <t>Over/(Under)</t>
  </si>
  <si>
    <t>YTD - %</t>
  </si>
  <si>
    <t>Expended</t>
  </si>
  <si>
    <t>YTD Expenditure</t>
  </si>
  <si>
    <t xml:space="preserve">Total YTD </t>
  </si>
  <si>
    <t>% of Total</t>
  </si>
  <si>
    <t>Appropriation</t>
  </si>
  <si>
    <t>Expenditure</t>
  </si>
  <si>
    <t>Budget Variance</t>
  </si>
  <si>
    <t>Budget</t>
  </si>
  <si>
    <t>Town Meeting</t>
  </si>
  <si>
    <t>Welfare</t>
  </si>
  <si>
    <t xml:space="preserve">   Total</t>
  </si>
  <si>
    <t>Executive</t>
  </si>
  <si>
    <t>Financial Administration</t>
  </si>
  <si>
    <t>Library</t>
  </si>
  <si>
    <t>Legal</t>
  </si>
  <si>
    <t>Personnel</t>
  </si>
  <si>
    <t>Insurance</t>
  </si>
  <si>
    <t>Emergency Management</t>
  </si>
  <si>
    <t>Patriotic</t>
  </si>
  <si>
    <t>BUDGET EXPENSE SUMMARY</t>
  </si>
  <si>
    <t>Planning</t>
  </si>
  <si>
    <t>Zoning</t>
  </si>
  <si>
    <t>TMP Service</t>
  </si>
  <si>
    <t>Cemeteries</t>
  </si>
  <si>
    <t>Highway&amp; Streets</t>
  </si>
  <si>
    <t>Lighting</t>
  </si>
  <si>
    <t>Fire Betterment</t>
  </si>
  <si>
    <t>Health Agencies</t>
  </si>
  <si>
    <t>Welfare Services</t>
  </si>
  <si>
    <t>Beaches</t>
  </si>
  <si>
    <t>Conservation</t>
  </si>
  <si>
    <t>Historic District</t>
  </si>
  <si>
    <t>Economic Development</t>
  </si>
  <si>
    <t>Interest Debt</t>
  </si>
  <si>
    <t>Interest on Tax Note</t>
  </si>
  <si>
    <t>TOWN OF BRISTOL</t>
  </si>
  <si>
    <t>Sewer Department</t>
  </si>
  <si>
    <t>Water Department</t>
  </si>
  <si>
    <t>Fire &amp; Forestry</t>
  </si>
  <si>
    <t>Solid Waste</t>
  </si>
  <si>
    <t>Health/Landuse/Planner</t>
  </si>
  <si>
    <t>Recreation-Tapply Thompson</t>
  </si>
  <si>
    <t>General Government Bldgs.</t>
  </si>
  <si>
    <t>Advertising</t>
  </si>
  <si>
    <t>Principal Debt</t>
  </si>
  <si>
    <t>Revaluation of Property</t>
  </si>
  <si>
    <t xml:space="preserve">Police </t>
  </si>
  <si>
    <t>Animal Kennel Contract</t>
  </si>
  <si>
    <t>Highway Department</t>
  </si>
  <si>
    <t>Kelley Park</t>
  </si>
  <si>
    <t>Outside Agencies</t>
  </si>
  <si>
    <t>Bridges</t>
  </si>
  <si>
    <t>TownClerk/Tax Collector</t>
  </si>
  <si>
    <t>2023</t>
  </si>
  <si>
    <t>June 30,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</si>
</sst>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%"/>
    <numFmt numFmtId="166" formatCode="[$-409]dddd\,\ mmmm\ dd\,\ yyyy"/>
    <numFmt numFmtId="167" formatCode="[$-409]dddd\,\ mmmm\ d\,\ yyyy"/>
    <numFmt numFmtId="168" formatCode="[$-409]h:mm:ss\ AM/PM"/>
    <numFmt numFmtId="169" formatCode="&quot;$&quot;#,##0.00"/>
    <numFmt numFmtId="170" formatCode="&quot;$&quot;#,##0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37" fontId="5" fillId="0" borderId="10" xfId="0" applyFont="1" applyBorder="1" applyAlignment="1">
      <alignment/>
    </xf>
    <xf numFmtId="10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37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 applyProtection="1">
      <alignment horizontal="center"/>
      <protection/>
    </xf>
    <xf numFmtId="37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37" fontId="0" fillId="0" borderId="0" xfId="0" applyFont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3" xfId="0" applyFont="1" applyBorder="1" applyAlignment="1">
      <alignment/>
    </xf>
    <xf numFmtId="39" fontId="0" fillId="0" borderId="12" xfId="0" applyNumberFormat="1" applyFont="1" applyBorder="1" applyAlignment="1">
      <alignment/>
    </xf>
    <xf numFmtId="37" fontId="0" fillId="0" borderId="0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10" fontId="5" fillId="0" borderId="14" xfId="0" applyNumberFormat="1" applyFont="1" applyBorder="1" applyAlignment="1" applyProtection="1">
      <alignment/>
      <protection/>
    </xf>
    <xf numFmtId="165" fontId="5" fillId="0" borderId="14" xfId="0" applyNumberFormat="1" applyFont="1" applyBorder="1" applyAlignment="1" applyProtection="1">
      <alignment/>
      <protection/>
    </xf>
    <xf numFmtId="39" fontId="43" fillId="0" borderId="12" xfId="0" applyNumberFormat="1" applyFont="1" applyBorder="1" applyAlignment="1">
      <alignment/>
    </xf>
    <xf numFmtId="37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46"/>
  <sheetViews>
    <sheetView showGridLines="0" tabSelected="1" zoomScalePageLayoutView="0" workbookViewId="0" topLeftCell="A1">
      <selection activeCell="D1" sqref="D1"/>
    </sheetView>
  </sheetViews>
  <sheetFormatPr defaultColWidth="9.625" defaultRowHeight="12.75"/>
  <cols>
    <col min="1" max="1" width="9.625" style="11" customWidth="1"/>
    <col min="2" max="2" width="14.125" style="11" customWidth="1"/>
    <col min="3" max="3" width="12.00390625" style="11" customWidth="1"/>
    <col min="4" max="4" width="10.625" style="11" customWidth="1"/>
    <col min="5" max="5" width="13.75390625" style="11" customWidth="1"/>
    <col min="6" max="7" width="9.625" style="11" customWidth="1"/>
    <col min="8" max="8" width="1.625" style="13" hidden="1" customWidth="1"/>
    <col min="9" max="13" width="9.625" style="11" customWidth="1"/>
    <col min="14" max="14" width="10.875" style="11" bestFit="1" customWidth="1"/>
    <col min="15" max="16384" width="9.625" style="11" customWidth="1"/>
  </cols>
  <sheetData>
    <row r="1" spans="1:8" ht="18.75">
      <c r="A1" s="1" t="s">
        <v>38</v>
      </c>
      <c r="B1" s="1"/>
      <c r="C1" s="1"/>
      <c r="D1" s="8"/>
      <c r="E1" s="1"/>
      <c r="F1" s="1"/>
      <c r="G1" s="1"/>
      <c r="H1" s="12"/>
    </row>
    <row r="2" spans="1:7" ht="12.75">
      <c r="A2" s="1" t="s">
        <v>22</v>
      </c>
      <c r="B2" s="1"/>
      <c r="C2" s="1"/>
      <c r="D2" s="1"/>
      <c r="E2" s="1"/>
      <c r="F2" s="1"/>
      <c r="G2" s="1"/>
    </row>
    <row r="3" spans="1:7" ht="12.75">
      <c r="A3" s="10" t="s">
        <v>57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9" t="s">
        <v>56</v>
      </c>
      <c r="D5" s="9" t="s">
        <v>56</v>
      </c>
      <c r="E5" s="5" t="s">
        <v>4</v>
      </c>
      <c r="F5" s="2">
        <f>ROUND(6/12,4)</f>
        <v>0.5</v>
      </c>
      <c r="G5" s="1"/>
    </row>
    <row r="6" spans="1:7" ht="12.75">
      <c r="A6" s="1"/>
      <c r="B6" s="1"/>
      <c r="C6" s="9" t="s">
        <v>11</v>
      </c>
      <c r="D6" s="4" t="s">
        <v>5</v>
      </c>
      <c r="E6" s="5" t="s">
        <v>1</v>
      </c>
      <c r="F6" s="5" t="s">
        <v>2</v>
      </c>
      <c r="G6" s="5" t="s">
        <v>6</v>
      </c>
    </row>
    <row r="7" spans="1:8" ht="12.75">
      <c r="A7" s="3" t="s">
        <v>0</v>
      </c>
      <c r="B7" s="3"/>
      <c r="C7" s="6" t="s">
        <v>7</v>
      </c>
      <c r="D7" s="7" t="s">
        <v>8</v>
      </c>
      <c r="E7" s="6" t="s">
        <v>9</v>
      </c>
      <c r="F7" s="6" t="s">
        <v>3</v>
      </c>
      <c r="G7" s="6" t="s">
        <v>10</v>
      </c>
      <c r="H7" s="14"/>
    </row>
    <row r="8" spans="1:8" ht="12.75">
      <c r="A8" s="1" t="s">
        <v>14</v>
      </c>
      <c r="B8" s="1"/>
      <c r="C8" s="17">
        <v>235226</v>
      </c>
      <c r="D8" s="17">
        <v>106555.73</v>
      </c>
      <c r="E8" s="17">
        <f aca="true" t="shared" si="0" ref="E8:E36">D8-C8</f>
        <v>-128670.27</v>
      </c>
      <c r="F8" s="18">
        <f aca="true" t="shared" si="1" ref="F8:F36">D8/C8</f>
        <v>0.4529929939717548</v>
      </c>
      <c r="G8" s="2">
        <f aca="true" t="shared" si="2" ref="G8:G48">C8/$C$50</f>
        <v>0.028144986310245923</v>
      </c>
      <c r="H8" s="15"/>
    </row>
    <row r="9" spans="1:8" ht="12.75">
      <c r="A9" s="1" t="s">
        <v>55</v>
      </c>
      <c r="B9" s="1"/>
      <c r="C9" s="17">
        <v>178057.84</v>
      </c>
      <c r="D9" s="17">
        <v>79111.67</v>
      </c>
      <c r="E9" s="17">
        <f t="shared" si="0"/>
        <v>-98946.17</v>
      </c>
      <c r="F9" s="18">
        <f t="shared" si="1"/>
        <v>0.44430321068704415</v>
      </c>
      <c r="G9" s="2">
        <f t="shared" si="2"/>
        <v>0.021304768474709253</v>
      </c>
      <c r="H9" s="15"/>
    </row>
    <row r="10" spans="1:8" ht="12.75">
      <c r="A10" s="1" t="s">
        <v>15</v>
      </c>
      <c r="B10" s="1"/>
      <c r="C10" s="17">
        <v>108546.04</v>
      </c>
      <c r="D10" s="17">
        <v>54847.9</v>
      </c>
      <c r="E10" s="17">
        <f t="shared" si="0"/>
        <v>-53698.13999999999</v>
      </c>
      <c r="F10" s="18">
        <f t="shared" si="1"/>
        <v>0.5052961858396677</v>
      </c>
      <c r="G10" s="2">
        <f t="shared" si="2"/>
        <v>0.012987623858890626</v>
      </c>
      <c r="H10" s="15"/>
    </row>
    <row r="11" spans="1:8" ht="12.75">
      <c r="A11" s="1" t="s">
        <v>48</v>
      </c>
      <c r="B11" s="1"/>
      <c r="C11" s="17">
        <v>148791</v>
      </c>
      <c r="D11" s="17">
        <v>53224.18</v>
      </c>
      <c r="E11" s="17">
        <f t="shared" si="0"/>
        <v>-95566.82</v>
      </c>
      <c r="F11" s="18">
        <f t="shared" si="1"/>
        <v>0.3577110174674544</v>
      </c>
      <c r="G11" s="2">
        <f t="shared" si="2"/>
        <v>0.017802966755748943</v>
      </c>
      <c r="H11" s="15"/>
    </row>
    <row r="12" spans="1:8" s="23" customFormat="1" ht="12.75">
      <c r="A12" s="1" t="s">
        <v>17</v>
      </c>
      <c r="B12" s="1"/>
      <c r="C12" s="17">
        <v>100000</v>
      </c>
      <c r="D12" s="17">
        <v>14946.33</v>
      </c>
      <c r="E12" s="17">
        <f t="shared" si="0"/>
        <v>-85053.67</v>
      </c>
      <c r="F12" s="18">
        <f t="shared" si="1"/>
        <v>0.1494633</v>
      </c>
      <c r="G12" s="2">
        <f t="shared" si="2"/>
        <v>0.011965083073404268</v>
      </c>
      <c r="H12" s="22"/>
    </row>
    <row r="13" spans="1:8" ht="12.75">
      <c r="A13" s="1" t="s">
        <v>18</v>
      </c>
      <c r="B13" s="1"/>
      <c r="C13" s="17">
        <v>751407.14</v>
      </c>
      <c r="D13" s="17">
        <v>328293.22</v>
      </c>
      <c r="E13" s="17">
        <f t="shared" si="0"/>
        <v>-423113.92000000004</v>
      </c>
      <c r="F13" s="18">
        <f t="shared" si="1"/>
        <v>0.4369045787880056</v>
      </c>
      <c r="G13" s="2">
        <f t="shared" si="2"/>
        <v>0.08990648852049112</v>
      </c>
      <c r="H13" s="15"/>
    </row>
    <row r="14" spans="1:8" ht="12.75">
      <c r="A14" s="1" t="s">
        <v>23</v>
      </c>
      <c r="B14" s="1"/>
      <c r="C14" s="17">
        <v>9300</v>
      </c>
      <c r="D14" s="17">
        <v>701.25</v>
      </c>
      <c r="E14" s="17">
        <f t="shared" si="0"/>
        <v>-8598.75</v>
      </c>
      <c r="F14" s="18">
        <f t="shared" si="1"/>
        <v>0.07540322580645162</v>
      </c>
      <c r="G14" s="2">
        <f t="shared" si="2"/>
        <v>0.0011127527258265968</v>
      </c>
      <c r="H14" s="15"/>
    </row>
    <row r="15" spans="1:8" ht="12.75">
      <c r="A15" s="1" t="s">
        <v>24</v>
      </c>
      <c r="B15" s="1"/>
      <c r="C15" s="17">
        <v>1800</v>
      </c>
      <c r="D15" s="17">
        <v>1106.94</v>
      </c>
      <c r="E15" s="17">
        <f t="shared" si="0"/>
        <v>-693.06</v>
      </c>
      <c r="F15" s="18">
        <f t="shared" si="1"/>
        <v>0.6149666666666667</v>
      </c>
      <c r="G15" s="2">
        <f t="shared" si="2"/>
        <v>0.00021537149532127681</v>
      </c>
      <c r="H15" s="15"/>
    </row>
    <row r="16" spans="1:8" ht="12.75">
      <c r="A16" s="1" t="s">
        <v>25</v>
      </c>
      <c r="B16" s="1"/>
      <c r="C16" s="17">
        <v>8550</v>
      </c>
      <c r="D16" s="17">
        <v>4200</v>
      </c>
      <c r="E16" s="17">
        <f t="shared" si="0"/>
        <v>-4350</v>
      </c>
      <c r="F16" s="18">
        <f t="shared" si="1"/>
        <v>0.49122807017543857</v>
      </c>
      <c r="G16" s="2">
        <f t="shared" si="2"/>
        <v>0.0010230146027760648</v>
      </c>
      <c r="H16" s="15"/>
    </row>
    <row r="17" spans="1:8" ht="12.75">
      <c r="A17" s="1" t="s">
        <v>45</v>
      </c>
      <c r="B17" s="1"/>
      <c r="C17" s="17">
        <v>418430</v>
      </c>
      <c r="D17" s="17">
        <v>159320.05</v>
      </c>
      <c r="E17" s="17">
        <f>D17-C17</f>
        <v>-259109.95</v>
      </c>
      <c r="F17" s="18">
        <f>D17/C17</f>
        <v>0.38075675740267184</v>
      </c>
      <c r="G17" s="2">
        <f t="shared" si="2"/>
        <v>0.050065497104045474</v>
      </c>
      <c r="H17" s="15"/>
    </row>
    <row r="18" spans="1:8" ht="12.75">
      <c r="A18" s="1" t="s">
        <v>26</v>
      </c>
      <c r="B18" s="1"/>
      <c r="C18" s="17">
        <v>1200</v>
      </c>
      <c r="D18" s="17">
        <v>90</v>
      </c>
      <c r="E18" s="17">
        <f>D18-C18</f>
        <v>-1110</v>
      </c>
      <c r="F18" s="18">
        <f>D18/C18</f>
        <v>0.075</v>
      </c>
      <c r="G18" s="2">
        <f t="shared" si="2"/>
        <v>0.0001435809968808512</v>
      </c>
      <c r="H18" s="15"/>
    </row>
    <row r="19" spans="1:8" ht="12.75">
      <c r="A19" s="1" t="s">
        <v>19</v>
      </c>
      <c r="B19" s="1"/>
      <c r="C19" s="17">
        <v>59879</v>
      </c>
      <c r="D19" s="17">
        <v>60577.15</v>
      </c>
      <c r="E19" s="17">
        <f t="shared" si="0"/>
        <v>698.1500000000015</v>
      </c>
      <c r="F19" s="18">
        <f t="shared" si="1"/>
        <v>1.0116593463484695</v>
      </c>
      <c r="G19" s="2">
        <f t="shared" si="2"/>
        <v>0.007164572093523741</v>
      </c>
      <c r="H19" s="15"/>
    </row>
    <row r="20" spans="1:8" ht="12.75">
      <c r="A20" s="1" t="s">
        <v>46</v>
      </c>
      <c r="B20" s="1"/>
      <c r="C20" s="17">
        <v>11520</v>
      </c>
      <c r="D20" s="17">
        <v>11858</v>
      </c>
      <c r="E20" s="17">
        <f t="shared" si="0"/>
        <v>338</v>
      </c>
      <c r="F20" s="18">
        <f t="shared" si="1"/>
        <v>1.0293402777777778</v>
      </c>
      <c r="G20" s="2">
        <f t="shared" si="2"/>
        <v>0.0013783775700561716</v>
      </c>
      <c r="H20" s="15"/>
    </row>
    <row r="21" spans="1:8" ht="12.75">
      <c r="A21" s="1" t="s">
        <v>49</v>
      </c>
      <c r="B21" s="1"/>
      <c r="C21" s="17">
        <v>1238944.98</v>
      </c>
      <c r="D21" s="17">
        <v>566317.88</v>
      </c>
      <c r="E21" s="17">
        <f>D21-C21</f>
        <v>-672627.1</v>
      </c>
      <c r="F21" s="18">
        <f>D21/C21</f>
        <v>0.4570968760856515</v>
      </c>
      <c r="G21" s="2">
        <f t="shared" si="2"/>
        <v>0.1482407960907719</v>
      </c>
      <c r="H21" s="15"/>
    </row>
    <row r="22" spans="1:8" ht="12.75">
      <c r="A22" s="1" t="s">
        <v>41</v>
      </c>
      <c r="B22" s="1"/>
      <c r="C22" s="17">
        <f>1255259+1203</f>
        <v>1256462</v>
      </c>
      <c r="D22" s="17">
        <f>611286.25+84.54</f>
        <v>611370.79</v>
      </c>
      <c r="E22" s="17">
        <f>D22-C22</f>
        <v>-645091.21</v>
      </c>
      <c r="F22" s="18">
        <f>D22/C22</f>
        <v>0.48658120181907616</v>
      </c>
      <c r="G22" s="2">
        <f t="shared" si="2"/>
        <v>0.15033672208575674</v>
      </c>
      <c r="H22" s="15"/>
    </row>
    <row r="23" spans="1:8" ht="12.75">
      <c r="A23" s="1" t="s">
        <v>20</v>
      </c>
      <c r="B23" s="1"/>
      <c r="C23" s="17">
        <v>1002</v>
      </c>
      <c r="D23" s="17">
        <v>0</v>
      </c>
      <c r="E23" s="17">
        <f t="shared" si="0"/>
        <v>-1002</v>
      </c>
      <c r="F23" s="18">
        <f t="shared" si="1"/>
        <v>0</v>
      </c>
      <c r="G23" s="2">
        <f t="shared" si="2"/>
        <v>0.00011989013239551077</v>
      </c>
      <c r="H23" s="15"/>
    </row>
    <row r="24" spans="1:8" ht="12.75">
      <c r="A24" s="1" t="s">
        <v>51</v>
      </c>
      <c r="B24" s="1"/>
      <c r="C24" s="17">
        <v>713139</v>
      </c>
      <c r="D24" s="17">
        <v>326399.13</v>
      </c>
      <c r="E24" s="17">
        <f t="shared" si="0"/>
        <v>-386739.87</v>
      </c>
      <c r="F24" s="18">
        <f t="shared" si="1"/>
        <v>0.45769356324643584</v>
      </c>
      <c r="G24" s="2">
        <f t="shared" si="2"/>
        <v>0.08532767377884445</v>
      </c>
      <c r="H24" s="15"/>
    </row>
    <row r="25" spans="1:8" s="23" customFormat="1" ht="12.75">
      <c r="A25" s="1" t="s">
        <v>27</v>
      </c>
      <c r="B25" s="1"/>
      <c r="C25" s="17">
        <v>360000</v>
      </c>
      <c r="D25" s="17">
        <v>785</v>
      </c>
      <c r="E25" s="17">
        <f>D25-C25</f>
        <v>-359215</v>
      </c>
      <c r="F25" s="18">
        <f>D25/C25</f>
        <v>0.0021805555555555554</v>
      </c>
      <c r="G25" s="2">
        <f t="shared" si="2"/>
        <v>0.04307429906425536</v>
      </c>
      <c r="H25" s="22"/>
    </row>
    <row r="26" spans="1:8" ht="12.75">
      <c r="A26" s="1" t="s">
        <v>28</v>
      </c>
      <c r="B26" s="1"/>
      <c r="C26" s="17">
        <v>35000</v>
      </c>
      <c r="D26" s="17">
        <v>18163.53</v>
      </c>
      <c r="E26" s="17">
        <f t="shared" si="0"/>
        <v>-16836.47</v>
      </c>
      <c r="F26" s="18">
        <f t="shared" si="1"/>
        <v>0.5189579999999999</v>
      </c>
      <c r="G26" s="2">
        <f t="shared" si="2"/>
        <v>0.004187779075691494</v>
      </c>
      <c r="H26" s="15"/>
    </row>
    <row r="27" spans="1:8" ht="12.75">
      <c r="A27" s="1" t="s">
        <v>54</v>
      </c>
      <c r="B27" s="1"/>
      <c r="C27" s="17">
        <v>500</v>
      </c>
      <c r="D27" s="17">
        <v>0</v>
      </c>
      <c r="E27" s="17">
        <f t="shared" si="0"/>
        <v>-500</v>
      </c>
      <c r="F27" s="18">
        <f t="shared" si="1"/>
        <v>0</v>
      </c>
      <c r="G27" s="2">
        <f t="shared" si="2"/>
        <v>5.982541536702134E-05</v>
      </c>
      <c r="H27" s="15"/>
    </row>
    <row r="28" spans="1:8" ht="12.75">
      <c r="A28" s="1" t="s">
        <v>42</v>
      </c>
      <c r="B28" s="1"/>
      <c r="C28" s="17">
        <v>379453</v>
      </c>
      <c r="D28" s="17">
        <v>139636.85</v>
      </c>
      <c r="E28" s="17">
        <f>D28-C28</f>
        <v>-239816.15</v>
      </c>
      <c r="F28" s="18">
        <f>D28/C28</f>
        <v>0.3679951140193911</v>
      </c>
      <c r="G28" s="2">
        <f t="shared" si="2"/>
        <v>0.04540186667452469</v>
      </c>
      <c r="H28" s="15"/>
    </row>
    <row r="29" spans="1:8" ht="12.75">
      <c r="A29" s="1" t="s">
        <v>29</v>
      </c>
      <c r="B29" s="1"/>
      <c r="C29" s="17">
        <v>10000</v>
      </c>
      <c r="D29" s="17">
        <v>10000</v>
      </c>
      <c r="E29" s="17">
        <f>D29-C29</f>
        <v>0</v>
      </c>
      <c r="F29" s="18">
        <f>D29/C29</f>
        <v>1</v>
      </c>
      <c r="G29" s="2">
        <f t="shared" si="2"/>
        <v>0.0011965083073404268</v>
      </c>
      <c r="H29" s="15"/>
    </row>
    <row r="30" spans="1:8" ht="12.75">
      <c r="A30" s="1" t="s">
        <v>39</v>
      </c>
      <c r="B30" s="1"/>
      <c r="C30" s="17">
        <v>600454</v>
      </c>
      <c r="D30" s="17">
        <v>259415.22</v>
      </c>
      <c r="E30" s="17">
        <f>D30-C30</f>
        <v>-341038.78</v>
      </c>
      <c r="F30" s="18">
        <f>D30/C30</f>
        <v>0.4320317959410713</v>
      </c>
      <c r="G30" s="2">
        <f t="shared" si="2"/>
        <v>0.07184481991757886</v>
      </c>
      <c r="H30" s="15"/>
    </row>
    <row r="31" spans="1:8" ht="12.75">
      <c r="A31" s="1" t="s">
        <v>40</v>
      </c>
      <c r="B31" s="1"/>
      <c r="C31" s="17">
        <v>551284</v>
      </c>
      <c r="D31" s="17">
        <v>232151.93</v>
      </c>
      <c r="E31" s="17">
        <f>D31-C31</f>
        <v>-319132.07</v>
      </c>
      <c r="F31" s="18">
        <f>D31/C31</f>
        <v>0.421111314676283</v>
      </c>
      <c r="G31" s="2">
        <f t="shared" si="2"/>
        <v>0.06596158857038598</v>
      </c>
      <c r="H31" s="15"/>
    </row>
    <row r="32" spans="1:8" ht="12.75">
      <c r="A32" s="1" t="s">
        <v>43</v>
      </c>
      <c r="B32" s="1"/>
      <c r="C32" s="17">
        <v>121834.4</v>
      </c>
      <c r="D32" s="17">
        <v>54307.25</v>
      </c>
      <c r="E32" s="17">
        <f>D32-C32</f>
        <v>-67527.15</v>
      </c>
      <c r="F32" s="18">
        <f>D32/C32</f>
        <v>0.4457464394292581</v>
      </c>
      <c r="G32" s="2">
        <f t="shared" si="2"/>
        <v>0.014577587171983649</v>
      </c>
      <c r="H32" s="15"/>
    </row>
    <row r="33" spans="1:8" ht="12.75">
      <c r="A33" s="1" t="s">
        <v>50</v>
      </c>
      <c r="B33" s="1"/>
      <c r="C33" s="17">
        <v>200</v>
      </c>
      <c r="D33" s="17">
        <v>0</v>
      </c>
      <c r="E33" s="17">
        <f t="shared" si="0"/>
        <v>-200</v>
      </c>
      <c r="F33" s="18">
        <f t="shared" si="1"/>
        <v>0</v>
      </c>
      <c r="G33" s="2">
        <f t="shared" si="2"/>
        <v>2.3930166146808533E-05</v>
      </c>
      <c r="H33" s="15"/>
    </row>
    <row r="34" spans="1:8" ht="12.75">
      <c r="A34" s="1" t="s">
        <v>30</v>
      </c>
      <c r="B34" s="1"/>
      <c r="C34" s="17">
        <v>20200</v>
      </c>
      <c r="D34" s="17">
        <v>16700</v>
      </c>
      <c r="E34" s="17">
        <f>D34-C34</f>
        <v>-3500</v>
      </c>
      <c r="F34" s="18">
        <f>D34/C34</f>
        <v>0.8267326732673267</v>
      </c>
      <c r="G34" s="2">
        <f t="shared" si="2"/>
        <v>0.002416946780827662</v>
      </c>
      <c r="H34" s="15"/>
    </row>
    <row r="35" spans="1:8" ht="12.75">
      <c r="A35" s="1" t="s">
        <v>12</v>
      </c>
      <c r="B35" s="1"/>
      <c r="C35" s="17">
        <v>11982.84</v>
      </c>
      <c r="D35" s="17">
        <v>5050.4</v>
      </c>
      <c r="E35" s="17">
        <f t="shared" si="0"/>
        <v>-6932.4400000000005</v>
      </c>
      <c r="F35" s="18">
        <f t="shared" si="1"/>
        <v>0.42146936786271033</v>
      </c>
      <c r="G35" s="2">
        <f t="shared" si="2"/>
        <v>0.001433756760553116</v>
      </c>
      <c r="H35" s="15"/>
    </row>
    <row r="36" spans="1:8" ht="12.75">
      <c r="A36" s="1" t="s">
        <v>31</v>
      </c>
      <c r="B36" s="1"/>
      <c r="C36" s="17">
        <v>28900</v>
      </c>
      <c r="D36" s="17">
        <v>2225</v>
      </c>
      <c r="E36" s="17">
        <f t="shared" si="0"/>
        <v>-26675</v>
      </c>
      <c r="F36" s="18">
        <f t="shared" si="1"/>
        <v>0.07698961937716263</v>
      </c>
      <c r="G36" s="2">
        <f t="shared" si="2"/>
        <v>0.003457909008213833</v>
      </c>
      <c r="H36" s="15"/>
    </row>
    <row r="37" spans="1:8" ht="12.75">
      <c r="A37" s="1" t="s">
        <v>44</v>
      </c>
      <c r="B37" s="1"/>
      <c r="C37" s="17">
        <v>115203</v>
      </c>
      <c r="D37" s="17">
        <v>86402.25</v>
      </c>
      <c r="E37" s="17">
        <f>D37-C37</f>
        <v>-28800.75</v>
      </c>
      <c r="F37" s="18">
        <f>D37/C37</f>
        <v>0.75</v>
      </c>
      <c r="G37" s="2">
        <f t="shared" si="2"/>
        <v>0.013784134653053918</v>
      </c>
      <c r="H37" s="15"/>
    </row>
    <row r="38" spans="1:8" ht="12.75">
      <c r="A38" s="1" t="s">
        <v>32</v>
      </c>
      <c r="B38" s="1"/>
      <c r="C38" s="17">
        <v>29093</v>
      </c>
      <c r="D38" s="17">
        <v>3435.73</v>
      </c>
      <c r="E38" s="17">
        <f aca="true" t="shared" si="3" ref="E38:E48">D38-C38</f>
        <v>-25657.27</v>
      </c>
      <c r="F38" s="18">
        <f aca="true" t="shared" si="4" ref="F38:F48">D38/C38</f>
        <v>0.11809473069123157</v>
      </c>
      <c r="G38" s="2">
        <f t="shared" si="2"/>
        <v>0.0034810016185455035</v>
      </c>
      <c r="H38" s="15"/>
    </row>
    <row r="39" spans="1:8" ht="12.75">
      <c r="A39" s="1" t="s">
        <v>52</v>
      </c>
      <c r="B39" s="1"/>
      <c r="C39" s="17">
        <v>39898</v>
      </c>
      <c r="D39" s="17">
        <v>3037.34</v>
      </c>
      <c r="E39" s="17">
        <f t="shared" si="3"/>
        <v>-36860.66</v>
      </c>
      <c r="F39" s="18">
        <f t="shared" si="4"/>
        <v>0.07612762544488445</v>
      </c>
      <c r="G39" s="2">
        <f t="shared" si="2"/>
        <v>0.0047738288446268345</v>
      </c>
      <c r="H39" s="15"/>
    </row>
    <row r="40" spans="1:8" ht="12.75">
      <c r="A40" s="1" t="s">
        <v>16</v>
      </c>
      <c r="B40" s="1"/>
      <c r="C40" s="17">
        <v>235923.72</v>
      </c>
      <c r="D40" s="17">
        <v>98034.87</v>
      </c>
      <c r="E40" s="17">
        <f t="shared" si="3"/>
        <v>-137888.85</v>
      </c>
      <c r="F40" s="18">
        <f t="shared" si="4"/>
        <v>0.41553630130959274</v>
      </c>
      <c r="G40" s="2">
        <f t="shared" si="2"/>
        <v>0.02822846908786568</v>
      </c>
      <c r="H40" s="15"/>
    </row>
    <row r="41" spans="1:8" ht="12.75">
      <c r="A41" s="1" t="s">
        <v>21</v>
      </c>
      <c r="B41" s="1"/>
      <c r="C41" s="17">
        <v>29600</v>
      </c>
      <c r="D41" s="17">
        <v>11472.94</v>
      </c>
      <c r="E41" s="17">
        <f t="shared" si="3"/>
        <v>-18127.059999999998</v>
      </c>
      <c r="F41" s="18">
        <f t="shared" si="4"/>
        <v>0.38759932432432437</v>
      </c>
      <c r="G41" s="2">
        <f t="shared" si="2"/>
        <v>0.0035416645897276633</v>
      </c>
      <c r="H41" s="15"/>
    </row>
    <row r="42" spans="1:8" ht="12.75">
      <c r="A42" s="1" t="s">
        <v>33</v>
      </c>
      <c r="B42" s="1"/>
      <c r="C42" s="17">
        <v>1850</v>
      </c>
      <c r="D42" s="17">
        <v>15</v>
      </c>
      <c r="E42" s="17">
        <f t="shared" si="3"/>
        <v>-1835</v>
      </c>
      <c r="F42" s="18">
        <f t="shared" si="4"/>
        <v>0.008108108108108109</v>
      </c>
      <c r="G42" s="2">
        <f t="shared" si="2"/>
        <v>0.00022135403685797896</v>
      </c>
      <c r="H42" s="15"/>
    </row>
    <row r="43" spans="1:8" ht="12.75">
      <c r="A43" s="1" t="s">
        <v>34</v>
      </c>
      <c r="B43" s="1"/>
      <c r="C43" s="17">
        <v>800</v>
      </c>
      <c r="D43" s="17">
        <v>95.99</v>
      </c>
      <c r="E43" s="17">
        <f t="shared" si="3"/>
        <v>-704.01</v>
      </c>
      <c r="F43" s="18">
        <f t="shared" si="4"/>
        <v>0.1199875</v>
      </c>
      <c r="G43" s="2">
        <f t="shared" si="2"/>
        <v>9.572066458723413E-05</v>
      </c>
      <c r="H43" s="15"/>
    </row>
    <row r="44" spans="1:8" ht="12.75">
      <c r="A44" s="1" t="s">
        <v>35</v>
      </c>
      <c r="B44" s="1"/>
      <c r="C44" s="17">
        <v>3000</v>
      </c>
      <c r="D44" s="17">
        <v>0</v>
      </c>
      <c r="E44" s="17">
        <f t="shared" si="3"/>
        <v>-3000</v>
      </c>
      <c r="F44" s="18">
        <f t="shared" si="4"/>
        <v>0</v>
      </c>
      <c r="G44" s="2">
        <f t="shared" si="2"/>
        <v>0.000358952492202128</v>
      </c>
      <c r="H44" s="15"/>
    </row>
    <row r="45" spans="1:8" ht="12.75">
      <c r="A45" s="1" t="s">
        <v>53</v>
      </c>
      <c r="B45" s="1"/>
      <c r="C45" s="17">
        <v>33589</v>
      </c>
      <c r="D45" s="17">
        <v>31588</v>
      </c>
      <c r="E45" s="17">
        <f t="shared" si="3"/>
        <v>-2001</v>
      </c>
      <c r="F45" s="18">
        <f t="shared" si="4"/>
        <v>0.9404269254815565</v>
      </c>
      <c r="G45" s="2">
        <f t="shared" si="2"/>
        <v>0.00401895175352576</v>
      </c>
      <c r="H45" s="15"/>
    </row>
    <row r="46" spans="1:8" s="23" customFormat="1" ht="12.75">
      <c r="A46" s="1" t="s">
        <v>47</v>
      </c>
      <c r="B46" s="1"/>
      <c r="C46" s="17">
        <v>324683</v>
      </c>
      <c r="D46" s="17">
        <v>248154.54</v>
      </c>
      <c r="E46" s="17">
        <f t="shared" si="3"/>
        <v>-76528.45999999999</v>
      </c>
      <c r="F46" s="18">
        <f t="shared" si="4"/>
        <v>0.7642979151972847</v>
      </c>
      <c r="G46" s="2">
        <f t="shared" si="2"/>
        <v>0.03884859067522118</v>
      </c>
      <c r="H46" s="22"/>
    </row>
    <row r="47" spans="1:8" s="23" customFormat="1" ht="12.75">
      <c r="A47" s="1" t="s">
        <v>36</v>
      </c>
      <c r="B47" s="1"/>
      <c r="C47" s="17">
        <v>180449</v>
      </c>
      <c r="D47" s="17">
        <v>167631.78</v>
      </c>
      <c r="E47" s="17">
        <f t="shared" si="3"/>
        <v>-12817.220000000001</v>
      </c>
      <c r="F47" s="18">
        <f t="shared" si="4"/>
        <v>0.928970401609319</v>
      </c>
      <c r="G47" s="2">
        <f t="shared" si="2"/>
        <v>0.021590872755127267</v>
      </c>
      <c r="H47" s="22"/>
    </row>
    <row r="48" spans="1:8" ht="12.75">
      <c r="A48" s="1" t="s">
        <v>37</v>
      </c>
      <c r="B48" s="1"/>
      <c r="C48" s="17">
        <v>1500</v>
      </c>
      <c r="D48" s="17">
        <v>0</v>
      </c>
      <c r="E48" s="17">
        <f t="shared" si="3"/>
        <v>-1500</v>
      </c>
      <c r="F48" s="18">
        <f t="shared" si="4"/>
        <v>0</v>
      </c>
      <c r="G48" s="2">
        <f t="shared" si="2"/>
        <v>0.000179476246101064</v>
      </c>
      <c r="H48" s="15"/>
    </row>
    <row r="49" spans="1:8" ht="12.75">
      <c r="A49" s="1"/>
      <c r="B49" s="1"/>
      <c r="C49" s="17"/>
      <c r="D49" s="17"/>
      <c r="E49" s="17"/>
      <c r="F49" s="18"/>
      <c r="G49" s="2"/>
      <c r="H49" s="15"/>
    </row>
    <row r="50" spans="1:8" ht="13.5" thickBot="1">
      <c r="A50" s="1" t="s">
        <v>13</v>
      </c>
      <c r="B50" s="1"/>
      <c r="C50" s="19">
        <f>SUM(C8:C49)</f>
        <v>8357651.96</v>
      </c>
      <c r="D50" s="19">
        <f>SUM(D8:D49)</f>
        <v>3767223.8400000003</v>
      </c>
      <c r="E50" s="19">
        <f>SUM(E8:E49)</f>
        <v>-4590428.119999999</v>
      </c>
      <c r="F50" s="20">
        <f>D50/C50</f>
        <v>0.4507514620170903</v>
      </c>
      <c r="G50" s="21">
        <f>SUM(G8:G49)</f>
        <v>0.9999999999999999</v>
      </c>
      <c r="H50" s="21">
        <f>SUM(H8:H49)</f>
        <v>0</v>
      </c>
    </row>
    <row r="51" ht="12.75" thickTop="1">
      <c r="H51" s="16"/>
    </row>
    <row r="52" ht="12">
      <c r="H52" s="16"/>
    </row>
    <row r="53" ht="12">
      <c r="H53" s="16"/>
    </row>
    <row r="54" ht="12">
      <c r="H54" s="16"/>
    </row>
    <row r="55" ht="12">
      <c r="H55" s="16"/>
    </row>
    <row r="56" ht="12">
      <c r="H56" s="16"/>
    </row>
    <row r="57" ht="12">
      <c r="H57" s="16"/>
    </row>
    <row r="58" ht="12">
      <c r="H58" s="16"/>
    </row>
    <row r="59" ht="12">
      <c r="H59" s="16"/>
    </row>
    <row r="60" ht="12">
      <c r="H60" s="16"/>
    </row>
    <row r="61" ht="12">
      <c r="H61" s="16"/>
    </row>
    <row r="62" ht="12">
      <c r="H62" s="16"/>
    </row>
    <row r="63" ht="12">
      <c r="H63" s="16"/>
    </row>
    <row r="64" ht="12">
      <c r="H64" s="16"/>
    </row>
    <row r="65" ht="12">
      <c r="H65" s="16"/>
    </row>
    <row r="66" ht="12">
      <c r="H66" s="16"/>
    </row>
    <row r="67" ht="12">
      <c r="H67" s="16"/>
    </row>
    <row r="68" ht="12">
      <c r="H68" s="16"/>
    </row>
    <row r="69" ht="12">
      <c r="H69" s="16"/>
    </row>
    <row r="70" ht="12">
      <c r="H70" s="16"/>
    </row>
    <row r="71" ht="12">
      <c r="H71" s="16"/>
    </row>
    <row r="72" ht="12">
      <c r="H72" s="16"/>
    </row>
    <row r="73" ht="12">
      <c r="H73" s="16"/>
    </row>
    <row r="74" ht="12">
      <c r="H74" s="16"/>
    </row>
    <row r="75" ht="12">
      <c r="H75" s="16"/>
    </row>
    <row r="76" ht="12">
      <c r="H76" s="16"/>
    </row>
    <row r="77" ht="12">
      <c r="H77" s="16"/>
    </row>
    <row r="78" ht="12">
      <c r="H78" s="16"/>
    </row>
    <row r="79" ht="12">
      <c r="H79" s="16"/>
    </row>
    <row r="80" ht="12">
      <c r="H80" s="16"/>
    </row>
    <row r="81" ht="12">
      <c r="H81" s="16"/>
    </row>
    <row r="82" ht="12">
      <c r="H82" s="16"/>
    </row>
    <row r="83" ht="12">
      <c r="H83" s="16"/>
    </row>
    <row r="84" ht="12">
      <c r="H84" s="16"/>
    </row>
    <row r="85" ht="12">
      <c r="H85" s="16"/>
    </row>
    <row r="86" ht="12">
      <c r="H86" s="16"/>
    </row>
    <row r="87" ht="12">
      <c r="H87" s="16"/>
    </row>
    <row r="88" ht="12">
      <c r="H88" s="16"/>
    </row>
    <row r="89" ht="12">
      <c r="H89" s="16"/>
    </row>
    <row r="90" ht="12">
      <c r="H90" s="16"/>
    </row>
    <row r="91" ht="12">
      <c r="H91" s="16"/>
    </row>
    <row r="92" ht="12">
      <c r="H92" s="16"/>
    </row>
    <row r="93" ht="12">
      <c r="H93" s="16"/>
    </row>
    <row r="94" ht="12">
      <c r="H94" s="16"/>
    </row>
    <row r="95" ht="12">
      <c r="H95" s="16"/>
    </row>
    <row r="96" ht="12">
      <c r="H96" s="16"/>
    </row>
    <row r="97" ht="12">
      <c r="H97" s="16"/>
    </row>
    <row r="98" ht="12">
      <c r="H98" s="16"/>
    </row>
    <row r="99" ht="12">
      <c r="H99" s="16"/>
    </row>
    <row r="100" ht="12">
      <c r="H100" s="16"/>
    </row>
    <row r="101" ht="12">
      <c r="H101" s="16"/>
    </row>
    <row r="102" ht="12">
      <c r="H102" s="16"/>
    </row>
    <row r="103" ht="12">
      <c r="H103" s="16"/>
    </row>
    <row r="104" ht="12">
      <c r="H104" s="16"/>
    </row>
    <row r="105" ht="12">
      <c r="H105" s="16"/>
    </row>
    <row r="106" ht="12">
      <c r="H106" s="16"/>
    </row>
    <row r="107" ht="12">
      <c r="H107" s="16"/>
    </row>
    <row r="108" ht="12">
      <c r="H108" s="16"/>
    </row>
    <row r="109" ht="12">
      <c r="H109" s="16"/>
    </row>
    <row r="110" ht="12">
      <c r="H110" s="16"/>
    </row>
    <row r="111" ht="12">
      <c r="H111" s="16"/>
    </row>
    <row r="112" ht="12">
      <c r="H112" s="16"/>
    </row>
    <row r="113" ht="12">
      <c r="H113" s="16"/>
    </row>
    <row r="114" ht="12">
      <c r="H114" s="16"/>
    </row>
    <row r="115" ht="12">
      <c r="H115" s="16"/>
    </row>
    <row r="116" ht="12">
      <c r="H116" s="16"/>
    </row>
    <row r="117" ht="12">
      <c r="H117" s="16"/>
    </row>
    <row r="118" ht="12">
      <c r="H118" s="16"/>
    </row>
    <row r="119" ht="12">
      <c r="H119" s="16"/>
    </row>
    <row r="120" ht="12">
      <c r="H120" s="16"/>
    </row>
    <row r="121" ht="12">
      <c r="H121" s="16"/>
    </row>
    <row r="122" ht="12">
      <c r="H122" s="16"/>
    </row>
    <row r="123" ht="12">
      <c r="H123" s="16"/>
    </row>
    <row r="124" ht="12">
      <c r="H124" s="16"/>
    </row>
    <row r="125" ht="12">
      <c r="H125" s="16"/>
    </row>
    <row r="126" ht="12">
      <c r="H126" s="16"/>
    </row>
    <row r="127" ht="12">
      <c r="H127" s="16"/>
    </row>
    <row r="128" ht="12">
      <c r="H128" s="16"/>
    </row>
    <row r="129" ht="12">
      <c r="H129" s="16"/>
    </row>
    <row r="130" ht="12">
      <c r="H130" s="16"/>
    </row>
    <row r="131" ht="12">
      <c r="H131" s="16"/>
    </row>
    <row r="132" ht="12">
      <c r="H132" s="16"/>
    </row>
    <row r="133" ht="12">
      <c r="H133" s="16"/>
    </row>
    <row r="134" ht="12">
      <c r="H134" s="16"/>
    </row>
    <row r="135" ht="12">
      <c r="H135" s="16"/>
    </row>
    <row r="136" ht="12">
      <c r="H136" s="16"/>
    </row>
    <row r="137" ht="12">
      <c r="H137" s="16"/>
    </row>
    <row r="138" ht="12">
      <c r="H138" s="16"/>
    </row>
    <row r="139" ht="12">
      <c r="H139" s="16"/>
    </row>
    <row r="140" ht="12">
      <c r="H140" s="16"/>
    </row>
    <row r="141" ht="12">
      <c r="H141" s="16"/>
    </row>
    <row r="142" ht="12">
      <c r="H142" s="16"/>
    </row>
    <row r="143" ht="12">
      <c r="H143" s="16"/>
    </row>
    <row r="144" ht="12">
      <c r="H144" s="16"/>
    </row>
    <row r="145" ht="12">
      <c r="H145" s="16"/>
    </row>
    <row r="146" ht="12">
      <c r="H146" s="16"/>
    </row>
    <row r="147" ht="12">
      <c r="H147" s="16"/>
    </row>
    <row r="148" ht="12">
      <c r="H148" s="16"/>
    </row>
    <row r="149" ht="12">
      <c r="H149" s="16"/>
    </row>
    <row r="150" ht="12">
      <c r="H150" s="16"/>
    </row>
    <row r="151" ht="12">
      <c r="H151" s="16"/>
    </row>
    <row r="152" ht="12">
      <c r="H152" s="16"/>
    </row>
    <row r="153" ht="12">
      <c r="H153" s="16"/>
    </row>
    <row r="154" ht="12">
      <c r="H154" s="16"/>
    </row>
    <row r="155" ht="12">
      <c r="H155" s="16"/>
    </row>
    <row r="156" ht="12">
      <c r="H156" s="16"/>
    </row>
    <row r="157" ht="12">
      <c r="H157" s="16"/>
    </row>
    <row r="158" ht="12">
      <c r="H158" s="16"/>
    </row>
    <row r="159" ht="12">
      <c r="H159" s="16"/>
    </row>
    <row r="160" ht="12">
      <c r="H160" s="16"/>
    </row>
    <row r="161" ht="12">
      <c r="H161" s="16"/>
    </row>
    <row r="162" ht="12">
      <c r="H162" s="16"/>
    </row>
    <row r="163" ht="12">
      <c r="H163" s="16"/>
    </row>
    <row r="164" ht="12">
      <c r="H164" s="16"/>
    </row>
    <row r="165" ht="12">
      <c r="H165" s="16"/>
    </row>
    <row r="166" ht="12">
      <c r="H166" s="16"/>
    </row>
    <row r="167" ht="12">
      <c r="H167" s="16"/>
    </row>
    <row r="168" ht="12">
      <c r="H168" s="16"/>
    </row>
    <row r="169" ht="12">
      <c r="H169" s="16"/>
    </row>
    <row r="170" ht="12">
      <c r="H170" s="16"/>
    </row>
    <row r="171" ht="12">
      <c r="H171" s="16"/>
    </row>
    <row r="172" ht="12">
      <c r="H172" s="16"/>
    </row>
    <row r="173" ht="12">
      <c r="H173" s="16"/>
    </row>
    <row r="174" ht="12">
      <c r="H174" s="16"/>
    </row>
    <row r="175" ht="12">
      <c r="H175" s="16"/>
    </row>
    <row r="176" ht="12">
      <c r="H176" s="16"/>
    </row>
    <row r="177" ht="12">
      <c r="H177" s="16"/>
    </row>
    <row r="178" ht="12">
      <c r="H178" s="16"/>
    </row>
    <row r="179" ht="12">
      <c r="H179" s="16"/>
    </row>
    <row r="180" ht="12">
      <c r="H180" s="16"/>
    </row>
    <row r="181" ht="12">
      <c r="H181" s="16"/>
    </row>
    <row r="182" ht="12">
      <c r="H182" s="16"/>
    </row>
    <row r="183" ht="12">
      <c r="H183" s="16"/>
    </row>
    <row r="184" ht="12">
      <c r="H184" s="16"/>
    </row>
    <row r="185" ht="12">
      <c r="H185" s="16"/>
    </row>
    <row r="186" ht="12">
      <c r="H186" s="16"/>
    </row>
    <row r="187" ht="12">
      <c r="H187" s="16"/>
    </row>
    <row r="188" ht="12">
      <c r="H188" s="16"/>
    </row>
    <row r="189" ht="12">
      <c r="H189" s="16"/>
    </row>
    <row r="190" ht="12">
      <c r="H190" s="16"/>
    </row>
    <row r="191" ht="12">
      <c r="H191" s="16"/>
    </row>
    <row r="192" ht="12">
      <c r="H192" s="16"/>
    </row>
    <row r="193" ht="12">
      <c r="H193" s="16"/>
    </row>
    <row r="194" ht="12">
      <c r="H194" s="16"/>
    </row>
    <row r="195" ht="12">
      <c r="H195" s="16"/>
    </row>
    <row r="196" ht="12">
      <c r="H196" s="16"/>
    </row>
    <row r="197" ht="12">
      <c r="H197" s="16"/>
    </row>
    <row r="198" ht="12">
      <c r="H198" s="16"/>
    </row>
    <row r="199" ht="12">
      <c r="H199" s="16"/>
    </row>
    <row r="200" ht="12">
      <c r="H200" s="16"/>
    </row>
    <row r="201" ht="12">
      <c r="H201" s="16"/>
    </row>
    <row r="202" ht="12">
      <c r="H202" s="16"/>
    </row>
    <row r="203" ht="12">
      <c r="H203" s="16"/>
    </row>
    <row r="204" ht="12">
      <c r="H204" s="16"/>
    </row>
    <row r="205" ht="12">
      <c r="H205" s="16"/>
    </row>
    <row r="206" ht="12">
      <c r="H206" s="16"/>
    </row>
    <row r="207" ht="12">
      <c r="H207" s="16"/>
    </row>
    <row r="208" ht="12">
      <c r="H208" s="16"/>
    </row>
    <row r="209" ht="12">
      <c r="H209" s="16"/>
    </row>
    <row r="210" ht="12">
      <c r="H210" s="16"/>
    </row>
    <row r="211" ht="12">
      <c r="H211" s="16"/>
    </row>
    <row r="212" ht="12">
      <c r="H212" s="16"/>
    </row>
    <row r="213" ht="12">
      <c r="H213" s="16"/>
    </row>
    <row r="214" ht="12">
      <c r="H214" s="16"/>
    </row>
    <row r="215" ht="12">
      <c r="H215" s="16"/>
    </row>
    <row r="216" ht="12">
      <c r="H216" s="16"/>
    </row>
    <row r="217" ht="12">
      <c r="H217" s="16"/>
    </row>
    <row r="218" ht="12">
      <c r="H218" s="16"/>
    </row>
    <row r="219" ht="12">
      <c r="H219" s="16"/>
    </row>
    <row r="220" ht="12">
      <c r="H220" s="16"/>
    </row>
    <row r="221" ht="12">
      <c r="H221" s="16"/>
    </row>
    <row r="222" ht="12">
      <c r="H222" s="16"/>
    </row>
    <row r="223" ht="12">
      <c r="H223" s="16"/>
    </row>
    <row r="224" ht="12">
      <c r="H224" s="16"/>
    </row>
    <row r="225" ht="12">
      <c r="H225" s="16"/>
    </row>
    <row r="226" ht="12">
      <c r="H226" s="16"/>
    </row>
    <row r="227" ht="12">
      <c r="H227" s="16"/>
    </row>
    <row r="228" ht="12">
      <c r="H228" s="16"/>
    </row>
    <row r="229" ht="12">
      <c r="H229" s="16"/>
    </row>
    <row r="230" ht="12">
      <c r="H230" s="16"/>
    </row>
    <row r="231" ht="12">
      <c r="H231" s="16"/>
    </row>
    <row r="232" ht="12">
      <c r="H232" s="16"/>
    </row>
    <row r="233" ht="12">
      <c r="H233" s="16"/>
    </row>
    <row r="234" ht="12">
      <c r="H234" s="16"/>
    </row>
    <row r="235" ht="12">
      <c r="H235" s="16"/>
    </row>
    <row r="236" ht="12">
      <c r="H236" s="16"/>
    </row>
    <row r="237" ht="12">
      <c r="H237" s="16"/>
    </row>
    <row r="238" ht="12">
      <c r="H238" s="16"/>
    </row>
    <row r="239" ht="12">
      <c r="H239" s="16"/>
    </row>
    <row r="240" ht="12">
      <c r="H240" s="16"/>
    </row>
    <row r="241" ht="12">
      <c r="H241" s="16"/>
    </row>
    <row r="242" ht="12">
      <c r="H242" s="16"/>
    </row>
    <row r="243" ht="12">
      <c r="H243" s="16"/>
    </row>
    <row r="244" ht="12">
      <c r="H244" s="16"/>
    </row>
    <row r="245" ht="12">
      <c r="H245" s="16"/>
    </row>
    <row r="246" spans="7:8" ht="12">
      <c r="G246" s="11">
        <v>0.98</v>
      </c>
      <c r="H246" s="16"/>
    </row>
  </sheetData>
  <sheetProtection/>
  <printOptions/>
  <pageMargins left="0.5" right="0.25" top="0.5" bottom="0.25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Pelham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Analysist</dc:creator>
  <cp:keywords/>
  <dc:description/>
  <cp:lastModifiedBy>Finance</cp:lastModifiedBy>
  <cp:lastPrinted>2021-01-07T17:37:52Z</cp:lastPrinted>
  <dcterms:created xsi:type="dcterms:W3CDTF">1997-08-19T20:33:11Z</dcterms:created>
  <dcterms:modified xsi:type="dcterms:W3CDTF">2023-07-10T18:28:31Z</dcterms:modified>
  <cp:category/>
  <cp:version/>
  <cp:contentType/>
  <cp:contentStatus/>
</cp:coreProperties>
</file>