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870" tabRatio="601" activeTab="0"/>
  </bookViews>
  <sheets>
    <sheet name="Revenues" sheetId="1" r:id="rId1"/>
  </sheets>
  <externalReferences>
    <externalReference r:id="rId4"/>
    <externalReference r:id="rId5"/>
  </externalReferences>
  <definedNames>
    <definedName name="aaa">'[1]15-library'!#REF!</definedName>
    <definedName name="actual">#REF!</definedName>
    <definedName name="actual38">#REF!</definedName>
    <definedName name="bbb">'[1]15-library'!#REF!</definedName>
    <definedName name="bos">#REF!</definedName>
    <definedName name="bos38">#REF!</definedName>
    <definedName name="budcom">#REF!</definedName>
    <definedName name="budget">#REF!</definedName>
    <definedName name="budget38">#REF!</definedName>
    <definedName name="ccc">'[1]15-library'!#REF!</definedName>
    <definedName name="ddd">'[1]15-library'!#REF!</definedName>
    <definedName name="dept">#REF!</definedName>
    <definedName name="dept38">#REF!</definedName>
    <definedName name="eee">'[1]15-library'!#REF!</definedName>
    <definedName name="fff">'[1]15-library'!#REF!</definedName>
    <definedName name="ggg">'[1]15-library'!#REF!</definedName>
    <definedName name="help">'[2]15-library'!#REF!</definedName>
    <definedName name="hhh">'[1]15-library'!#REF!</definedName>
    <definedName name="iii">'[1]15-library'!#REF!</definedName>
    <definedName name="jjj">'[1]15-library'!#REF!</definedName>
    <definedName name="meeting">#REF!</definedName>
    <definedName name="mgr">#REF!</definedName>
    <definedName name="mgr38">#REF!</definedName>
    <definedName name="ooop">'[2]15-library'!#REF!</definedName>
    <definedName name="ooou">'[2]15-library'!#REF!</definedName>
    <definedName name="_xlnm.Print_Area" localSheetId="0">'Revenues'!$A$3:$P$144</definedName>
    <definedName name="_xlnm.Print_Titles" localSheetId="0">'Revenues'!$3:$5</definedName>
    <definedName name="pwq">'[2]15-library'!#REF!</definedName>
    <definedName name="rtl">'[2]15-library'!#REF!</definedName>
    <definedName name="ssg">'[2]15-library'!#REF!</definedName>
    <definedName name="voted">#REF!</definedName>
    <definedName name="www">'[2]15-library'!#REF!</definedName>
  </definedNames>
  <calcPr fullCalcOnLoad="1"/>
</workbook>
</file>

<file path=xl/sharedStrings.xml><?xml version="1.0" encoding="utf-8"?>
<sst xmlns="http://schemas.openxmlformats.org/spreadsheetml/2006/main" count="317" uniqueCount="232">
  <si>
    <t>Executive</t>
  </si>
  <si>
    <t>Highway Block Grant</t>
  </si>
  <si>
    <t>Motor Vehicle Permits</t>
  </si>
  <si>
    <t>Dog Licenses</t>
  </si>
  <si>
    <t>Welfare</t>
  </si>
  <si>
    <t>Solid Waste</t>
  </si>
  <si>
    <t>Department</t>
  </si>
  <si>
    <t>Description</t>
  </si>
  <si>
    <t>Building Permits</t>
  </si>
  <si>
    <t>Copies</t>
  </si>
  <si>
    <t>Sale of Town Property</t>
  </si>
  <si>
    <t>Police</t>
  </si>
  <si>
    <t>Welfare Reimbursements</t>
  </si>
  <si>
    <t>Public Works</t>
  </si>
  <si>
    <t>Assessing</t>
  </si>
  <si>
    <t>Interest &amp; Penalties - Unredeemed</t>
  </si>
  <si>
    <t>Interest &amp; Penalties - Current</t>
  </si>
  <si>
    <t>Miscellaneous Revenue</t>
  </si>
  <si>
    <t>Interest on Investments</t>
  </si>
  <si>
    <t>Fire</t>
  </si>
  <si>
    <t>Planning Board Fees</t>
  </si>
  <si>
    <t>Planning &amp; Zoning</t>
  </si>
  <si>
    <t>Ambulance Fees</t>
  </si>
  <si>
    <t>Yield Tax</t>
  </si>
  <si>
    <t>UCC Fees</t>
  </si>
  <si>
    <t>Payment in Lieu of Taxes</t>
  </si>
  <si>
    <t>Cable Franchise Fee</t>
  </si>
  <si>
    <t>Revitalization Application Fee</t>
  </si>
  <si>
    <t>Propane Tank Disposal</t>
  </si>
  <si>
    <t>Income From Metals</t>
  </si>
  <si>
    <t>Income From Tires</t>
  </si>
  <si>
    <t>Construction &amp; Demolition</t>
  </si>
  <si>
    <t>Beach Permits</t>
  </si>
  <si>
    <t>Boiler Permits</t>
  </si>
  <si>
    <t>Forest Reimbursement</t>
  </si>
  <si>
    <t>Department Rental</t>
  </si>
  <si>
    <t>Parking Tickets</t>
  </si>
  <si>
    <t>Historic District</t>
  </si>
  <si>
    <t>Heritage</t>
  </si>
  <si>
    <t>Tipping Fees</t>
  </si>
  <si>
    <t>Insurance Refunds</t>
  </si>
  <si>
    <t xml:space="preserve">Actual </t>
  </si>
  <si>
    <t>Business License</t>
  </si>
  <si>
    <t>Junkyard License</t>
  </si>
  <si>
    <t>Wetland Permit Fees</t>
  </si>
  <si>
    <t>Boat Registration</t>
  </si>
  <si>
    <t>Student Internship Program</t>
  </si>
  <si>
    <t>TC/Tax Fees</t>
  </si>
  <si>
    <t>Rooms &amp; Meals Tax</t>
  </si>
  <si>
    <t>L-Chip Grant</t>
  </si>
  <si>
    <t>Police Overtime Grants</t>
  </si>
  <si>
    <t>Police Fees</t>
  </si>
  <si>
    <t>Restitution</t>
  </si>
  <si>
    <t>Ambulance Member Fees</t>
  </si>
  <si>
    <t>Flood Control</t>
  </si>
  <si>
    <t>Newfound Access Revenue</t>
  </si>
  <si>
    <t>Water Administration Fee</t>
  </si>
  <si>
    <t>Sewer Administration Fee</t>
  </si>
  <si>
    <t>Recording Fees</t>
  </si>
  <si>
    <t>Additional Block Grant</t>
  </si>
  <si>
    <t>Hemphill Tower Reimbursement</t>
  </si>
  <si>
    <t xml:space="preserve">Vital/Marriage Statistics </t>
  </si>
  <si>
    <t xml:space="preserve">                    Subtotal</t>
  </si>
  <si>
    <t>01-3230-100</t>
  </si>
  <si>
    <t xml:space="preserve">Town Clerk/Tax </t>
  </si>
  <si>
    <t>01-3230-200</t>
  </si>
  <si>
    <t>01-3230-201</t>
  </si>
  <si>
    <t>01-3210-100</t>
  </si>
  <si>
    <t>01-3351-200</t>
  </si>
  <si>
    <t>01-3210-150</t>
  </si>
  <si>
    <t>01-3290-700</t>
  </si>
  <si>
    <t>01-3290-150</t>
  </si>
  <si>
    <t>01-3401-500</t>
  </si>
  <si>
    <t>01-3509-210</t>
  </si>
  <si>
    <t>01-3509-100</t>
  </si>
  <si>
    <t>01-3210-160</t>
  </si>
  <si>
    <t>01-3357-100</t>
  </si>
  <si>
    <t>01-3501-100</t>
  </si>
  <si>
    <t>01-3509-125</t>
  </si>
  <si>
    <t>01-3914-100</t>
  </si>
  <si>
    <t>01-3914-200</t>
  </si>
  <si>
    <t>01-3401-250</t>
  </si>
  <si>
    <t>01-3401-255</t>
  </si>
  <si>
    <t>01-3290-715</t>
  </si>
  <si>
    <t>01-3356-100</t>
  </si>
  <si>
    <t>01-3290-725</t>
  </si>
  <si>
    <t>01-3360-190</t>
  </si>
  <si>
    <t>01-3290-600</t>
  </si>
  <si>
    <t>01-3503-200</t>
  </si>
  <si>
    <t>01-3401-300</t>
  </si>
  <si>
    <t>01-3359-730</t>
  </si>
  <si>
    <t>01-3401-230</t>
  </si>
  <si>
    <t>01-3401-200</t>
  </si>
  <si>
    <t>01-3401-240</t>
  </si>
  <si>
    <t>01-3360-160</t>
  </si>
  <si>
    <t>01-3290-250</t>
  </si>
  <si>
    <t>01-3290-300</t>
  </si>
  <si>
    <t>01-3290-400</t>
  </si>
  <si>
    <t>01-3290-500</t>
  </si>
  <si>
    <t>01-3290-550</t>
  </si>
  <si>
    <t>01-3401-400</t>
  </si>
  <si>
    <t>01-3401-150</t>
  </si>
  <si>
    <t>01-3353-100</t>
  </si>
  <si>
    <t>01-3353-200</t>
  </si>
  <si>
    <t>01-3185-100</t>
  </si>
  <si>
    <t>01-3186-100</t>
  </si>
  <si>
    <t>01-3210-200</t>
  </si>
  <si>
    <t>01-3220-100</t>
  </si>
  <si>
    <t>01-3290-200</t>
  </si>
  <si>
    <t>01-3290-100</t>
  </si>
  <si>
    <t>01-3210-210</t>
  </si>
  <si>
    <t>01-3190-100</t>
  </si>
  <si>
    <t>01-3190-200</t>
  </si>
  <si>
    <t>01-3290-900</t>
  </si>
  <si>
    <t>01-3502-100</t>
  </si>
  <si>
    <t>01-3290-320</t>
  </si>
  <si>
    <t>Utility Pole Fee</t>
  </si>
  <si>
    <t>01-3401-600</t>
  </si>
  <si>
    <t>01-3401-350</t>
  </si>
  <si>
    <t>01-3210-110</t>
  </si>
  <si>
    <t>Pawn Shop License</t>
  </si>
  <si>
    <t>01-3359-201</t>
  </si>
  <si>
    <t>01-3401-210</t>
  </si>
  <si>
    <t>Police Details(Annual 20%)</t>
  </si>
  <si>
    <t>Transfer Station Stickers</t>
  </si>
  <si>
    <t>SEWER DEPARTMENT</t>
  </si>
  <si>
    <t xml:space="preserve">CUSTOMERS                     </t>
  </si>
  <si>
    <t xml:space="preserve">INITIAL SERVICE               </t>
  </si>
  <si>
    <t xml:space="preserve">MISCELLANEOUS REVENUE         </t>
  </si>
  <si>
    <t xml:space="preserve">MISC. REIMBURSEMENTS          </t>
  </si>
  <si>
    <t xml:space="preserve">INTEREST                      </t>
  </si>
  <si>
    <t xml:space="preserve">DES GRANT (UPGRADE)           </t>
  </si>
  <si>
    <t xml:space="preserve">05-3915-900              </t>
  </si>
  <si>
    <t xml:space="preserve">05-3999-100              </t>
  </si>
  <si>
    <t xml:space="preserve">REFUNDS                       </t>
  </si>
  <si>
    <t>WATER DEPARTMENT</t>
  </si>
  <si>
    <t xml:space="preserve">INITIAL SERVICE CHARGE        </t>
  </si>
  <si>
    <t xml:space="preserve">WATER SHUT ON/OFF FEES        </t>
  </si>
  <si>
    <t xml:space="preserve">FIRE BETTERMENT               </t>
  </si>
  <si>
    <t xml:space="preserve">SEASONAL CUSTOMERS            </t>
  </si>
  <si>
    <t xml:space="preserve">SEASONAL ON/OFF FEES          </t>
  </si>
  <si>
    <t xml:space="preserve">STATE REIMBURSEMENTS          </t>
  </si>
  <si>
    <t xml:space="preserve">RECONNECT FEE                 </t>
  </si>
  <si>
    <t xml:space="preserve">07-3915-900              </t>
  </si>
  <si>
    <t xml:space="preserve">07-3999-910              </t>
  </si>
  <si>
    <t xml:space="preserve">WAT MISCELLANEOUS REVENUE </t>
  </si>
  <si>
    <t>Actual</t>
  </si>
  <si>
    <t>Total Sewer</t>
  </si>
  <si>
    <t>Total Water</t>
  </si>
  <si>
    <t>Shared Revenue</t>
  </si>
  <si>
    <t>01-3359-400</t>
  </si>
  <si>
    <t>01-3401-220</t>
  </si>
  <si>
    <t>01-3290-352</t>
  </si>
  <si>
    <t>01-3290-354</t>
  </si>
  <si>
    <t>Electronics</t>
  </si>
  <si>
    <t>Zoning Fees</t>
  </si>
  <si>
    <t>01-3401-325</t>
  </si>
  <si>
    <t>Freon Fees</t>
  </si>
  <si>
    <t xml:space="preserve">Surplus Transfer to Cap Reserve </t>
  </si>
  <si>
    <t xml:space="preserve">Surplus Transfer To Cap Reserve  </t>
  </si>
  <si>
    <t>Police Fines</t>
  </si>
  <si>
    <t>PENALTIES</t>
  </si>
  <si>
    <t xml:space="preserve">REIMBURSEMENT MATERIALS-REM       </t>
  </si>
  <si>
    <t xml:space="preserve">WATER APPLICATION FEE-WAP         </t>
  </si>
  <si>
    <t xml:space="preserve">WATER TURN ON FEE-MULTICODES             </t>
  </si>
  <si>
    <t xml:space="preserve">WATER TRANSFER FEE -TRN/PRO           </t>
  </si>
  <si>
    <t xml:space="preserve">BACKFLOW TESTING FEES-BCK         </t>
  </si>
  <si>
    <t xml:space="preserve">SRINKLERS -SPK                    </t>
  </si>
  <si>
    <t xml:space="preserve">REIMBURSED MATERIAL-REM           </t>
  </si>
  <si>
    <t xml:space="preserve">APPLICATION FEES -SAP            </t>
  </si>
  <si>
    <t xml:space="preserve">TRANSFER IN-TRN/PRO                   </t>
  </si>
  <si>
    <t xml:space="preserve">INDUSTRIAL PERMIT FEES-IDP        </t>
  </si>
  <si>
    <t xml:space="preserve">R/V DUMPING -RV                  </t>
  </si>
  <si>
    <t xml:space="preserve">Trans. Cap. Reserve </t>
  </si>
  <si>
    <t>Total Operating Budget</t>
  </si>
  <si>
    <t>Grand Revenue Totals</t>
  </si>
  <si>
    <t>Budget</t>
  </si>
  <si>
    <t>01-3290-353</t>
  </si>
  <si>
    <t>Fire Extinguisher</t>
  </si>
  <si>
    <t>01-3359-211</t>
  </si>
  <si>
    <t>Hazard Mitigation Plan</t>
  </si>
  <si>
    <t xml:space="preserve">05-3403-500              </t>
  </si>
  <si>
    <t xml:space="preserve">05-3403-501              </t>
  </si>
  <si>
    <t xml:space="preserve">05-3403-502              </t>
  </si>
  <si>
    <t xml:space="preserve">05-3403-503              </t>
  </si>
  <si>
    <t xml:space="preserve">05-3403-504              </t>
  </si>
  <si>
    <t>05-3403-506</t>
  </si>
  <si>
    <t xml:space="preserve">05-3403-507              </t>
  </si>
  <si>
    <t xml:space="preserve">05-3403-508              </t>
  </si>
  <si>
    <t xml:space="preserve">05-3403-510              </t>
  </si>
  <si>
    <t xml:space="preserve">05-3403-516              </t>
  </si>
  <si>
    <t xml:space="preserve">05-3403-517              </t>
  </si>
  <si>
    <t xml:space="preserve">05-3403-519              </t>
  </si>
  <si>
    <t xml:space="preserve">05-3403-522              </t>
  </si>
  <si>
    <t xml:space="preserve">07-3402-500              </t>
  </si>
  <si>
    <t xml:space="preserve">07-3402-501              </t>
  </si>
  <si>
    <t xml:space="preserve">07-3402-502              </t>
  </si>
  <si>
    <t xml:space="preserve">07-3402-503              </t>
  </si>
  <si>
    <t xml:space="preserve">07-3402-504              </t>
  </si>
  <si>
    <t xml:space="preserve">07-3402-507              </t>
  </si>
  <si>
    <t xml:space="preserve">07-3402-508              </t>
  </si>
  <si>
    <t xml:space="preserve">07-3402-509              </t>
  </si>
  <si>
    <t xml:space="preserve">07-3402-510              </t>
  </si>
  <si>
    <t xml:space="preserve">07-3402-513              </t>
  </si>
  <si>
    <t xml:space="preserve">07-3402-514              </t>
  </si>
  <si>
    <t xml:space="preserve">07-3402-516              </t>
  </si>
  <si>
    <t xml:space="preserve">07-3402-517              </t>
  </si>
  <si>
    <t xml:space="preserve">07-3402-518              </t>
  </si>
  <si>
    <t xml:space="preserve">07-3402-519              </t>
  </si>
  <si>
    <t xml:space="preserve">07-3402-520              </t>
  </si>
  <si>
    <t xml:space="preserve">07-3402-521              </t>
  </si>
  <si>
    <t xml:space="preserve">07-3402-523              </t>
  </si>
  <si>
    <t>01-3401-260</t>
  </si>
  <si>
    <t>Fire Details</t>
  </si>
  <si>
    <t>01-3359-250</t>
  </si>
  <si>
    <t>Fire Suppression Grant</t>
  </si>
  <si>
    <t>07-3402-506</t>
  </si>
  <si>
    <t>CAP. RESERVE REIMBURSEMENTS</t>
  </si>
  <si>
    <t>07-3402-525</t>
  </si>
  <si>
    <t>SCRAP METAL</t>
  </si>
  <si>
    <t>05-3403-518</t>
  </si>
  <si>
    <t>SEASONAL CUSTOMERS</t>
  </si>
  <si>
    <t>01-3401-275</t>
  </si>
  <si>
    <t>Driveway Permit</t>
  </si>
  <si>
    <t>01-3290-425</t>
  </si>
  <si>
    <t>Income From Aluminum</t>
  </si>
  <si>
    <t>01-3401-100</t>
  </si>
  <si>
    <t>Recycling-NRRA</t>
  </si>
  <si>
    <t>REVENUE REPORT (2014-2023)</t>
  </si>
  <si>
    <t>Newfound Winter Maintenance-SAU</t>
  </si>
  <si>
    <t>01-3509-215</t>
  </si>
  <si>
    <t>Electricity Rebates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</si>
</sst>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_(* #,##0.0000_);_(* \(#,##0.0000\);_(* &quot;-&quot;_);_(@_)"/>
    <numFmt numFmtId="166" formatCode="_(* #,##0.000_);_(* \(#,##0.000\);_(* &quot;-&quot;???_);_(@_)"/>
    <numFmt numFmtId="167" formatCode="0_);\(0\)"/>
    <numFmt numFmtId="168" formatCode="_(* #,##0.00000_);_(* \(#,##0.00000\);_(* &quot;-&quot;?????_);_(@_)"/>
    <numFmt numFmtId="169" formatCode="_(* #,##0.0_);_(* \(#,##0.0\);_(* &quot;-&quot;?_);_(@_)"/>
    <numFmt numFmtId="170" formatCode="0.0%"/>
    <numFmt numFmtId="171" formatCode="0.0000%"/>
    <numFmt numFmtId="172" formatCode="_(* #,##0.000_);_(* \(#,##0.000\);_(* &quot;-&quot;_);_(@_)"/>
    <numFmt numFmtId="173" formatCode="_(* #,##0.00_);_(* \(#,##0.00\);_(* &quot;-&quot;_);_(@_)"/>
    <numFmt numFmtId="174" formatCode="_(* #,##0.000_);_(* \(#,##0.000\);_(* &quot;-&quot;??_);_(@_)"/>
    <numFmt numFmtId="175" formatCode="m/d/yy"/>
    <numFmt numFmtId="176" formatCode="mm/dd/yy"/>
    <numFmt numFmtId="177" formatCode="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m/dd/yy_)"/>
    <numFmt numFmtId="182" formatCode="0.00_)"/>
    <numFmt numFmtId="183" formatCode="000\-00\-0000"/>
    <numFmt numFmtId="184" formatCode="00000"/>
    <numFmt numFmtId="185" formatCode="00000\-0000"/>
    <numFmt numFmtId="186" formatCode="#,##0.0000_);\(#,##0.0000\)"/>
    <numFmt numFmtId="187" formatCode="0.0"/>
    <numFmt numFmtId="188" formatCode="0.000"/>
    <numFmt numFmtId="189" formatCode="#,##0.0_);\(#,##0.0\)"/>
    <numFmt numFmtId="190" formatCode="&quot;$&quot;#,##0.00"/>
    <numFmt numFmtId="191" formatCode="&quot;$&quot;#,##0.0000"/>
    <numFmt numFmtId="192" formatCode="&quot;$&quot;#,##0"/>
    <numFmt numFmtId="193" formatCode="_(&quot;$&quot;* #,##0.0000_);_(&quot;$&quot;* \(#,##0.0000\);_(&quot;$&quot;* &quot;-&quot;????_);_(@_)"/>
    <numFmt numFmtId="194" formatCode="mm/dd/yy;@"/>
    <numFmt numFmtId="195" formatCode="_(* #,##0_);_(* \(#,##0\);_(* &quot;-&quot;??_);_(@_)"/>
    <numFmt numFmtId="196" formatCode="0.00_);[Red]\(0.00\)"/>
    <numFmt numFmtId="197" formatCode="0_);[Red]\(0\)"/>
    <numFmt numFmtId="198" formatCode="[$-409]dddd\,\ mmmm\ dd\,\ yyyy"/>
    <numFmt numFmtId="199" formatCode="[$€-2]\ #,##0.00_);[Red]\([$€-2]\ #,##0.00\)"/>
    <numFmt numFmtId="200" formatCode="0.000000"/>
    <numFmt numFmtId="201" formatCode="0.00000"/>
    <numFmt numFmtId="202" formatCode="0.0000"/>
    <numFmt numFmtId="203" formatCode="_(* #,##0.0_);_(* \(#,##0.0\);_(* &quot;-&quot;??_);_(@_)"/>
    <numFmt numFmtId="204" formatCode="#,##0.0"/>
    <numFmt numFmtId="205" formatCode="_(&quot;$&quot;* #,##0.0_);_(&quot;$&quot;* \(#,##0.0\);_(&quot;$&quot;* &quot;-&quot;??_);_(@_)"/>
    <numFmt numFmtId="206" formatCode="_(&quot;$&quot;* #,##0_);_(&quot;$&quot;* \(#,##0\);_(&quot;$&quot;* &quot;-&quot;??_);_(@_)"/>
    <numFmt numFmtId="207" formatCode="#,##0.000"/>
    <numFmt numFmtId="208" formatCode="&quot;$&quot;#,##0\ ;\(&quot;$&quot;#,##0\)"/>
    <numFmt numFmtId="209" formatCode="m/d"/>
    <numFmt numFmtId="210" formatCode="_(* #,##0.00000000_);_(* \(#,##0.00000000\);_(* &quot;-&quot;????????_);_(@_)"/>
    <numFmt numFmtId="211" formatCode="&quot;$&quot;#,##0.00_);\-&quot;$&quot;#,##0.00"/>
    <numFmt numFmtId="212" formatCode="[$-409]h:mm:ss\ AM/PM"/>
    <numFmt numFmtId="213" formatCode="#,##0.00;\(#,##0.00\)"/>
    <numFmt numFmtId="214" formatCode="[$-409]dddd\,\ mmmm\ d\,\ 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u val="single"/>
      <sz val="12"/>
      <name val="Times New Roman"/>
      <family val="1"/>
    </font>
    <font>
      <b/>
      <u val="singleAccounting"/>
      <sz val="12"/>
      <name val="Times New Roman"/>
      <family val="1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u val="singleAccounting"/>
      <sz val="12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36"/>
      <name val="Times New Roman"/>
      <family val="1"/>
    </font>
    <font>
      <b/>
      <u val="single"/>
      <sz val="12"/>
      <color indexed="36"/>
      <name val="Times New Roman"/>
      <family val="1"/>
    </font>
    <font>
      <b/>
      <u val="singleAccounting"/>
      <sz val="12"/>
      <color indexed="36"/>
      <name val="Times New Roman"/>
      <family val="1"/>
    </font>
    <font>
      <b/>
      <sz val="10"/>
      <color indexed="36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u val="single"/>
      <sz val="12"/>
      <color rgb="FFFF0000"/>
      <name val="Times New Roman"/>
      <family val="1"/>
    </font>
    <font>
      <b/>
      <u val="singleAccounting"/>
      <sz val="12"/>
      <color rgb="FFFF0000"/>
      <name val="Times New Roman"/>
      <family val="1"/>
    </font>
    <font>
      <b/>
      <sz val="10"/>
      <color rgb="FFFF0000"/>
      <name val="Arial"/>
      <family val="2"/>
    </font>
    <font>
      <b/>
      <sz val="12"/>
      <color rgb="FF7030A0"/>
      <name val="Times New Roman"/>
      <family val="1"/>
    </font>
    <font>
      <b/>
      <u val="single"/>
      <sz val="12"/>
      <color rgb="FF7030A0"/>
      <name val="Times New Roman"/>
      <family val="1"/>
    </font>
    <font>
      <b/>
      <u val="singleAccounting"/>
      <sz val="12"/>
      <color rgb="FF7030A0"/>
      <name val="Times New Roman"/>
      <family val="1"/>
    </font>
    <font>
      <b/>
      <sz val="10"/>
      <color rgb="FF7030A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57" applyFont="1" applyAlignment="1">
      <alignment horizontal="center"/>
      <protection/>
    </xf>
    <xf numFmtId="0" fontId="23" fillId="0" borderId="0" xfId="0" applyFont="1" applyAlignment="1">
      <alignment horizontal="center"/>
    </xf>
    <xf numFmtId="0" fontId="5" fillId="0" borderId="0" xfId="57" applyFont="1">
      <alignment/>
      <protection/>
    </xf>
    <xf numFmtId="0" fontId="0" fillId="0" borderId="0" xfId="0" applyFont="1" applyAlignment="1">
      <alignment/>
    </xf>
    <xf numFmtId="0" fontId="3" fillId="0" borderId="0" xfId="57" applyFont="1" applyAlignment="1">
      <alignment horizontal="left"/>
      <protection/>
    </xf>
    <xf numFmtId="0" fontId="24" fillId="0" borderId="0" xfId="57" applyFont="1" applyAlignment="1">
      <alignment horizontal="center"/>
      <protection/>
    </xf>
    <xf numFmtId="41" fontId="5" fillId="0" borderId="0" xfId="57" applyNumberFormat="1" applyFont="1" applyAlignment="1">
      <alignment horizontal="left"/>
      <protection/>
    </xf>
    <xf numFmtId="41" fontId="25" fillId="0" borderId="0" xfId="57" applyNumberFormat="1" applyFont="1" applyAlignment="1">
      <alignment horizontal="left"/>
      <protection/>
    </xf>
    <xf numFmtId="41" fontId="3" fillId="0" borderId="0" xfId="57" applyNumberFormat="1" applyFont="1" applyAlignment="1">
      <alignment horizontal="left"/>
      <protection/>
    </xf>
    <xf numFmtId="44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1" fontId="5" fillId="0" borderId="0" xfId="42" applyNumberFormat="1" applyFont="1" applyAlignment="1">
      <alignment horizontal="right" vertical="top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41" fontId="25" fillId="0" borderId="0" xfId="42" applyNumberFormat="1" applyFont="1" applyBorder="1" applyAlignment="1">
      <alignment horizontal="right" vertical="top"/>
    </xf>
    <xf numFmtId="41" fontId="25" fillId="0" borderId="0" xfId="42" applyNumberFormat="1" applyFont="1" applyAlignment="1">
      <alignment horizontal="right" vertical="top"/>
    </xf>
    <xf numFmtId="43" fontId="3" fillId="0" borderId="0" xfId="57" applyNumberFormat="1" applyFont="1" applyAlignment="1">
      <alignment horizontal="left"/>
      <protection/>
    </xf>
    <xf numFmtId="41" fontId="3" fillId="0" borderId="0" xfId="42" applyNumberFormat="1" applyFont="1" applyAlignment="1">
      <alignment horizontal="right" vertical="top"/>
    </xf>
    <xf numFmtId="0" fontId="5" fillId="0" borderId="0" xfId="0" applyFont="1" applyFill="1" applyAlignment="1">
      <alignment/>
    </xf>
    <xf numFmtId="41" fontId="5" fillId="0" borderId="0" xfId="42" applyNumberFormat="1" applyFont="1" applyFill="1" applyAlignment="1">
      <alignment horizontal="right" vertical="top"/>
    </xf>
    <xf numFmtId="41" fontId="5" fillId="0" borderId="0" xfId="57" applyNumberFormat="1" applyFont="1" applyFill="1" applyAlignment="1">
      <alignment horizontal="left"/>
      <protection/>
    </xf>
    <xf numFmtId="0" fontId="5" fillId="0" borderId="10" xfId="57" applyFont="1" applyBorder="1">
      <alignment/>
      <protection/>
    </xf>
    <xf numFmtId="41" fontId="5" fillId="0" borderId="11" xfId="57" applyNumberFormat="1" applyFont="1" applyBorder="1" applyAlignment="1">
      <alignment horizontal="left"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41" fontId="5" fillId="0" borderId="0" xfId="0" applyNumberFormat="1" applyFont="1" applyFill="1" applyAlignment="1">
      <alignment/>
    </xf>
    <xf numFmtId="3" fontId="5" fillId="0" borderId="0" xfId="57" applyNumberFormat="1" applyFont="1" applyFill="1">
      <alignment/>
      <protection/>
    </xf>
    <xf numFmtId="41" fontId="5" fillId="0" borderId="12" xfId="57" applyNumberFormat="1" applyFont="1" applyBorder="1" applyAlignment="1">
      <alignment horizontal="left"/>
      <protection/>
    </xf>
    <xf numFmtId="0" fontId="3" fillId="0" borderId="0" xfId="57" applyFont="1">
      <alignment/>
      <protection/>
    </xf>
    <xf numFmtId="0" fontId="24" fillId="0" borderId="0" xfId="57" applyFont="1">
      <alignment/>
      <protection/>
    </xf>
    <xf numFmtId="43" fontId="5" fillId="0" borderId="0" xfId="42" applyFont="1" applyAlignment="1">
      <alignment horizontal="left" vertical="top"/>
    </xf>
    <xf numFmtId="213" fontId="0" fillId="0" borderId="0" xfId="0" applyNumberFormat="1" applyFont="1" applyAlignment="1">
      <alignment/>
    </xf>
    <xf numFmtId="43" fontId="5" fillId="0" borderId="0" xfId="42" applyFont="1" applyFill="1" applyAlignment="1">
      <alignment horizontal="left" vertical="top"/>
    </xf>
    <xf numFmtId="43" fontId="5" fillId="0" borderId="0" xfId="42" applyFont="1" applyBorder="1" applyAlignment="1">
      <alignment horizontal="right" vertical="top"/>
    </xf>
    <xf numFmtId="0" fontId="5" fillId="0" borderId="11" xfId="57" applyFont="1" applyBorder="1">
      <alignment/>
      <protection/>
    </xf>
    <xf numFmtId="0" fontId="26" fillId="0" borderId="0" xfId="0" applyFont="1" applyAlignment="1">
      <alignment horizontal="center"/>
    </xf>
    <xf numFmtId="14" fontId="26" fillId="0" borderId="0" xfId="0" applyNumberFormat="1" applyFont="1" applyAlignment="1">
      <alignment horizontal="center"/>
    </xf>
    <xf numFmtId="41" fontId="36" fillId="0" borderId="0" xfId="57" applyNumberFormat="1" applyFont="1" applyAlignment="1">
      <alignment horizontal="left"/>
      <protection/>
    </xf>
    <xf numFmtId="41" fontId="36" fillId="0" borderId="0" xfId="42" applyNumberFormat="1" applyFont="1" applyAlignment="1">
      <alignment horizontal="right" vertical="top"/>
    </xf>
    <xf numFmtId="41" fontId="36" fillId="0" borderId="0" xfId="0" applyNumberFormat="1" applyFont="1" applyFill="1" applyAlignment="1">
      <alignment/>
    </xf>
    <xf numFmtId="0" fontId="36" fillId="0" borderId="0" xfId="57" applyFont="1">
      <alignment/>
      <protection/>
    </xf>
    <xf numFmtId="0" fontId="37" fillId="0" borderId="0" xfId="57" applyFont="1">
      <alignment/>
      <protection/>
    </xf>
    <xf numFmtId="14" fontId="5" fillId="0" borderId="0" xfId="57" applyNumberFormat="1" applyFont="1">
      <alignment/>
      <protection/>
    </xf>
    <xf numFmtId="41" fontId="5" fillId="0" borderId="0" xfId="42" applyNumberFormat="1" applyFont="1" applyAlignment="1">
      <alignment horizontal="left"/>
    </xf>
    <xf numFmtId="41" fontId="5" fillId="0" borderId="0" xfId="42" applyNumberFormat="1" applyFont="1" applyAlignment="1">
      <alignment/>
    </xf>
    <xf numFmtId="3" fontId="5" fillId="0" borderId="0" xfId="57" applyNumberFormat="1" applyFont="1">
      <alignment/>
      <protection/>
    </xf>
    <xf numFmtId="0" fontId="5" fillId="0" borderId="0" xfId="57" applyFont="1" applyFill="1">
      <alignment/>
      <protection/>
    </xf>
    <xf numFmtId="0" fontId="5" fillId="0" borderId="0" xfId="57" applyFont="1" applyFill="1" applyAlignment="1">
      <alignment horizontal="center"/>
      <protection/>
    </xf>
    <xf numFmtId="0" fontId="24" fillId="0" borderId="0" xfId="57" applyFont="1" applyFill="1" applyAlignment="1">
      <alignment horizontal="center"/>
      <protection/>
    </xf>
    <xf numFmtId="41" fontId="25" fillId="0" borderId="0" xfId="57" applyNumberFormat="1" applyFont="1" applyFill="1" applyAlignment="1">
      <alignment horizontal="left"/>
      <protection/>
    </xf>
    <xf numFmtId="0" fontId="26" fillId="0" borderId="0" xfId="0" applyFont="1" applyFill="1" applyAlignment="1">
      <alignment/>
    </xf>
    <xf numFmtId="41" fontId="5" fillId="0" borderId="0" xfId="42" applyNumberFormat="1" applyFont="1" applyFill="1" applyAlignment="1">
      <alignment/>
    </xf>
    <xf numFmtId="192" fontId="5" fillId="0" borderId="0" xfId="57" applyNumberFormat="1" applyFont="1" applyFill="1">
      <alignment/>
      <protection/>
    </xf>
    <xf numFmtId="41" fontId="25" fillId="0" borderId="0" xfId="42" applyNumberFormat="1" applyFont="1" applyFill="1" applyAlignment="1">
      <alignment horizontal="right" vertical="top"/>
    </xf>
    <xf numFmtId="41" fontId="5" fillId="0" borderId="12" xfId="57" applyNumberFormat="1" applyFont="1" applyFill="1" applyBorder="1" applyAlignment="1">
      <alignment horizontal="left"/>
      <protection/>
    </xf>
    <xf numFmtId="14" fontId="5" fillId="0" borderId="0" xfId="57" applyNumberFormat="1" applyFont="1" applyAlignment="1">
      <alignment horizontal="center"/>
      <protection/>
    </xf>
    <xf numFmtId="192" fontId="5" fillId="0" borderId="0" xfId="57" applyNumberFormat="1" applyFont="1">
      <alignment/>
      <protection/>
    </xf>
    <xf numFmtId="43" fontId="5" fillId="0" borderId="0" xfId="44" applyNumberFormat="1" applyFont="1" applyAlignment="1">
      <alignment/>
    </xf>
    <xf numFmtId="43" fontId="5" fillId="0" borderId="0" xfId="44" applyNumberFormat="1" applyFont="1" applyFill="1" applyAlignment="1">
      <alignment/>
    </xf>
    <xf numFmtId="0" fontId="36" fillId="0" borderId="0" xfId="57" applyFont="1" applyAlignment="1">
      <alignment horizontal="center"/>
      <protection/>
    </xf>
    <xf numFmtId="0" fontId="38" fillId="0" borderId="0" xfId="57" applyFont="1" applyAlignment="1">
      <alignment horizontal="center"/>
      <protection/>
    </xf>
    <xf numFmtId="41" fontId="39" fillId="0" borderId="0" xfId="57" applyNumberFormat="1" applyFont="1" applyAlignment="1">
      <alignment horizontal="left"/>
      <protection/>
    </xf>
    <xf numFmtId="0" fontId="40" fillId="0" borderId="0" xfId="0" applyFont="1" applyAlignment="1">
      <alignment/>
    </xf>
    <xf numFmtId="3" fontId="36" fillId="0" borderId="0" xfId="57" applyNumberFormat="1" applyFont="1">
      <alignment/>
      <protection/>
    </xf>
    <xf numFmtId="41" fontId="39" fillId="0" borderId="0" xfId="42" applyNumberFormat="1" applyFont="1" applyAlignment="1">
      <alignment horizontal="right" vertical="top"/>
    </xf>
    <xf numFmtId="41" fontId="36" fillId="0" borderId="12" xfId="57" applyNumberFormat="1" applyFont="1" applyBorder="1" applyAlignment="1">
      <alignment horizontal="left"/>
      <protection/>
    </xf>
    <xf numFmtId="3" fontId="41" fillId="0" borderId="0" xfId="57" applyNumberFormat="1" applyFont="1" applyFill="1">
      <alignment/>
      <protection/>
    </xf>
    <xf numFmtId="41" fontId="41" fillId="0" borderId="0" xfId="0" applyNumberFormat="1" applyFont="1" applyFill="1" applyAlignment="1">
      <alignment/>
    </xf>
    <xf numFmtId="41" fontId="41" fillId="0" borderId="0" xfId="42" applyNumberFormat="1" applyFont="1" applyFill="1" applyAlignment="1">
      <alignment horizontal="right" vertical="top"/>
    </xf>
    <xf numFmtId="14" fontId="41" fillId="0" borderId="0" xfId="57" applyNumberFormat="1" applyFont="1" applyFill="1" applyAlignment="1">
      <alignment horizontal="center"/>
      <protection/>
    </xf>
    <xf numFmtId="0" fontId="41" fillId="0" borderId="0" xfId="57" applyFont="1" applyFill="1" applyAlignment="1">
      <alignment horizontal="center"/>
      <protection/>
    </xf>
    <xf numFmtId="0" fontId="42" fillId="0" borderId="0" xfId="57" applyFont="1" applyFill="1" applyAlignment="1">
      <alignment horizontal="center"/>
      <protection/>
    </xf>
    <xf numFmtId="41" fontId="41" fillId="0" borderId="0" xfId="57" applyNumberFormat="1" applyFont="1" applyFill="1" applyAlignment="1">
      <alignment horizontal="left"/>
      <protection/>
    </xf>
    <xf numFmtId="41" fontId="43" fillId="0" borderId="0" xfId="57" applyNumberFormat="1" applyFont="1" applyFill="1" applyAlignment="1">
      <alignment horizontal="left"/>
      <protection/>
    </xf>
    <xf numFmtId="0" fontId="44" fillId="0" borderId="0" xfId="0" applyFont="1" applyFill="1" applyAlignment="1">
      <alignment/>
    </xf>
    <xf numFmtId="41" fontId="41" fillId="0" borderId="0" xfId="42" applyNumberFormat="1" applyFont="1" applyFill="1" applyAlignment="1">
      <alignment/>
    </xf>
    <xf numFmtId="41" fontId="43" fillId="0" borderId="0" xfId="42" applyNumberFormat="1" applyFont="1" applyFill="1" applyAlignment="1">
      <alignment horizontal="right" vertical="top"/>
    </xf>
    <xf numFmtId="0" fontId="41" fillId="0" borderId="0" xfId="57" applyFont="1" applyFill="1">
      <alignment/>
      <protection/>
    </xf>
    <xf numFmtId="41" fontId="41" fillId="0" borderId="12" xfId="57" applyNumberFormat="1" applyFont="1" applyFill="1" applyBorder="1" applyAlignment="1">
      <alignment horizontal="left"/>
      <protection/>
    </xf>
    <xf numFmtId="41" fontId="5" fillId="0" borderId="0" xfId="57" applyNumberFormat="1" applyFont="1" applyBorder="1" applyAlignment="1">
      <alignment horizontal="left"/>
      <protection/>
    </xf>
    <xf numFmtId="41" fontId="5" fillId="0" borderId="0" xfId="57" applyNumberFormat="1" applyFont="1" applyFill="1" applyBorder="1" applyAlignment="1">
      <alignment horizontal="left"/>
      <protection/>
    </xf>
    <xf numFmtId="41" fontId="41" fillId="0" borderId="0" xfId="57" applyNumberFormat="1" applyFont="1" applyFill="1" applyBorder="1" applyAlignment="1">
      <alignment horizontal="left"/>
      <protection/>
    </xf>
    <xf numFmtId="41" fontId="36" fillId="0" borderId="0" xfId="57" applyNumberFormat="1" applyFont="1" applyBorder="1" applyAlignment="1">
      <alignment horizontal="left"/>
      <protection/>
    </xf>
    <xf numFmtId="41" fontId="41" fillId="0" borderId="0" xfId="57" applyNumberFormat="1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evenue budget 2007-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WINDOWS\TEMP\budget%20detail%202005-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~1\bob\LOCALS~1\Temp\Administrator\Local%20Settings\Temporary%20Internet%20Files\Content.IE5\YNCLY5G7\budget%20detail%202005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gr adj"/>
      <sheetName val="bos adj"/>
      <sheetName val="mun tax rate"/>
      <sheetName val="summary-fund"/>
      <sheetName val="default"/>
      <sheetName val="crf"/>
      <sheetName val="union summary"/>
      <sheetName val="afscme2986"/>
      <sheetName val="ibpo"/>
      <sheetName val="ibpo (2)"/>
      <sheetName val="iaff"/>
      <sheetName val="teamsters"/>
      <sheetName val="afscme 93"/>
      <sheetName val="Sheet1"/>
      <sheetName val="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un tax rate"/>
      <sheetName val="voted"/>
      <sheetName val="summary-fund"/>
      <sheetName val="default"/>
      <sheetName val="crf"/>
      <sheetName val="ms7-appr"/>
      <sheetName val="ms7-rev"/>
      <sheetName val="afscme2986"/>
      <sheetName val="work1"/>
      <sheetName val="work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147"/>
  <sheetViews>
    <sheetView tabSelected="1" zoomScalePageLayoutView="0" workbookViewId="0" topLeftCell="A1">
      <selection activeCell="A3" sqref="A3:P144"/>
    </sheetView>
  </sheetViews>
  <sheetFormatPr defaultColWidth="10.28125" defaultRowHeight="12.75"/>
  <cols>
    <col min="1" max="1" width="15.00390625" style="3" customWidth="1"/>
    <col min="2" max="2" width="22.57421875" style="31" customWidth="1"/>
    <col min="3" max="3" width="35.7109375" style="31" customWidth="1"/>
    <col min="4" max="4" width="14.28125" style="5" hidden="1" customWidth="1"/>
    <col min="5" max="5" width="15.57421875" style="5" hidden="1" customWidth="1"/>
    <col min="6" max="6" width="13.8515625" style="5" hidden="1" customWidth="1"/>
    <col min="7" max="7" width="13.00390625" style="5" hidden="1" customWidth="1"/>
    <col min="8" max="8" width="15.00390625" style="5" hidden="1" customWidth="1"/>
    <col min="9" max="9" width="13.00390625" style="5" hidden="1" customWidth="1"/>
    <col min="10" max="10" width="13.7109375" style="3" customWidth="1"/>
    <col min="11" max="11" width="12.57421875" style="44" customWidth="1"/>
    <col min="12" max="12" width="15.7109375" style="49" customWidth="1"/>
    <col min="13" max="14" width="15.7109375" style="3" customWidth="1"/>
    <col min="15" max="15" width="15.7109375" style="80" customWidth="1"/>
    <col min="16" max="16" width="18.8515625" style="43" customWidth="1"/>
    <col min="17" max="16384" width="10.28125" style="31" customWidth="1"/>
  </cols>
  <sheetData>
    <row r="3" spans="2:16" ht="15.75">
      <c r="B3" s="1"/>
      <c r="C3" s="2" t="s">
        <v>228</v>
      </c>
      <c r="D3" s="4"/>
      <c r="F3" s="4"/>
      <c r="K3" s="45"/>
      <c r="M3" s="58"/>
      <c r="N3" s="1"/>
      <c r="O3" s="72">
        <v>44926</v>
      </c>
      <c r="P3" s="62"/>
    </row>
    <row r="4" spans="2:16" ht="15.75">
      <c r="B4" s="3"/>
      <c r="C4" s="3"/>
      <c r="D4" s="1">
        <v>2014</v>
      </c>
      <c r="E4" s="1">
        <v>2015</v>
      </c>
      <c r="F4" s="1">
        <v>2016</v>
      </c>
      <c r="G4" s="1">
        <v>2017</v>
      </c>
      <c r="H4" s="1">
        <v>2018</v>
      </c>
      <c r="I4" s="1">
        <v>2019</v>
      </c>
      <c r="J4" s="1">
        <v>2020</v>
      </c>
      <c r="K4" s="1">
        <v>2020</v>
      </c>
      <c r="L4" s="50">
        <v>2021</v>
      </c>
      <c r="M4" s="1">
        <v>2021</v>
      </c>
      <c r="N4" s="1">
        <v>2022</v>
      </c>
      <c r="O4" s="73">
        <v>2022</v>
      </c>
      <c r="P4" s="62">
        <v>2023</v>
      </c>
    </row>
    <row r="5" spans="2:16" ht="15.75">
      <c r="B5" s="32" t="s">
        <v>6</v>
      </c>
      <c r="C5" s="32" t="s">
        <v>7</v>
      </c>
      <c r="D5" s="6" t="s">
        <v>41</v>
      </c>
      <c r="E5" s="6" t="s">
        <v>41</v>
      </c>
      <c r="F5" s="6" t="s">
        <v>41</v>
      </c>
      <c r="G5" s="6" t="s">
        <v>41</v>
      </c>
      <c r="H5" s="6" t="s">
        <v>146</v>
      </c>
      <c r="I5" s="6" t="s">
        <v>146</v>
      </c>
      <c r="J5" s="6" t="s">
        <v>176</v>
      </c>
      <c r="K5" s="6" t="s">
        <v>146</v>
      </c>
      <c r="L5" s="51" t="s">
        <v>176</v>
      </c>
      <c r="M5" s="6" t="s">
        <v>146</v>
      </c>
      <c r="N5" s="6" t="s">
        <v>176</v>
      </c>
      <c r="O5" s="74" t="s">
        <v>146</v>
      </c>
      <c r="P5" s="63" t="s">
        <v>176</v>
      </c>
    </row>
    <row r="6" spans="1:16" ht="15.75">
      <c r="A6" s="3" t="s">
        <v>63</v>
      </c>
      <c r="B6" s="3" t="s">
        <v>14</v>
      </c>
      <c r="C6" s="3" t="s">
        <v>8</v>
      </c>
      <c r="D6" s="7">
        <v>5816.55</v>
      </c>
      <c r="E6" s="7">
        <v>6443.35</v>
      </c>
      <c r="F6" s="7">
        <v>6113</v>
      </c>
      <c r="G6" s="7">
        <v>11721.6</v>
      </c>
      <c r="H6" s="7">
        <v>6717.4</v>
      </c>
      <c r="I6" s="7">
        <v>6248.3</v>
      </c>
      <c r="J6" s="7">
        <v>6000</v>
      </c>
      <c r="K6" s="7">
        <v>9678.45</v>
      </c>
      <c r="L6" s="23">
        <v>7500</v>
      </c>
      <c r="M6" s="7">
        <v>11633.32</v>
      </c>
      <c r="N6" s="7">
        <v>7500</v>
      </c>
      <c r="O6" s="75">
        <v>11626.99</v>
      </c>
      <c r="P6" s="40">
        <v>8000</v>
      </c>
    </row>
    <row r="7" spans="1:16" ht="15.75">
      <c r="A7" s="3" t="s">
        <v>69</v>
      </c>
      <c r="B7" s="3" t="s">
        <v>14</v>
      </c>
      <c r="C7" s="3" t="s">
        <v>43</v>
      </c>
      <c r="D7" s="7">
        <v>50</v>
      </c>
      <c r="E7" s="7">
        <v>50</v>
      </c>
      <c r="F7" s="7">
        <v>50</v>
      </c>
      <c r="G7" s="7">
        <v>50</v>
      </c>
      <c r="H7" s="7">
        <v>50</v>
      </c>
      <c r="I7" s="7">
        <v>50</v>
      </c>
      <c r="J7" s="7">
        <v>50</v>
      </c>
      <c r="K7" s="7">
        <v>50</v>
      </c>
      <c r="L7" s="23">
        <v>50</v>
      </c>
      <c r="M7" s="7">
        <v>75</v>
      </c>
      <c r="N7" s="7">
        <v>50</v>
      </c>
      <c r="O7" s="75">
        <v>150</v>
      </c>
      <c r="P7" s="40">
        <v>50</v>
      </c>
    </row>
    <row r="8" spans="1:16" ht="15.75">
      <c r="A8" s="3" t="s">
        <v>65</v>
      </c>
      <c r="B8" s="3" t="s">
        <v>14</v>
      </c>
      <c r="C8" s="3" t="s">
        <v>27</v>
      </c>
      <c r="D8" s="7">
        <v>0</v>
      </c>
      <c r="E8" s="7">
        <v>200</v>
      </c>
      <c r="F8" s="7"/>
      <c r="G8" s="7">
        <v>200</v>
      </c>
      <c r="H8" s="7">
        <v>600</v>
      </c>
      <c r="I8" s="7">
        <v>0</v>
      </c>
      <c r="J8" s="7"/>
      <c r="K8" s="7"/>
      <c r="L8" s="23"/>
      <c r="M8" s="7"/>
      <c r="N8" s="7"/>
      <c r="O8" s="75">
        <v>0</v>
      </c>
      <c r="P8" s="40"/>
    </row>
    <row r="9" spans="1:16" ht="20.25">
      <c r="A9" s="3" t="s">
        <v>66</v>
      </c>
      <c r="B9" s="3" t="s">
        <v>14</v>
      </c>
      <c r="C9" s="3" t="s">
        <v>58</v>
      </c>
      <c r="D9" s="8">
        <v>0</v>
      </c>
      <c r="E9" s="8">
        <v>24</v>
      </c>
      <c r="F9" s="8">
        <v>0</v>
      </c>
      <c r="G9" s="8">
        <v>125.5</v>
      </c>
      <c r="H9" s="8">
        <v>0</v>
      </c>
      <c r="I9" s="8">
        <v>0</v>
      </c>
      <c r="J9" s="8">
        <v>0</v>
      </c>
      <c r="K9" s="8">
        <v>0</v>
      </c>
      <c r="L9" s="52">
        <v>0</v>
      </c>
      <c r="M9" s="8">
        <v>0</v>
      </c>
      <c r="N9" s="8">
        <v>0</v>
      </c>
      <c r="O9" s="76">
        <v>0</v>
      </c>
      <c r="P9" s="64">
        <v>0</v>
      </c>
    </row>
    <row r="10" spans="2:16" ht="15.75">
      <c r="B10" s="3" t="s">
        <v>62</v>
      </c>
      <c r="C10" s="3"/>
      <c r="D10" s="7">
        <f aca="true" t="shared" si="0" ref="D10:I10">SUM(D6:D9)</f>
        <v>5866.55</v>
      </c>
      <c r="E10" s="7">
        <f t="shared" si="0"/>
        <v>6717.35</v>
      </c>
      <c r="F10" s="7">
        <f t="shared" si="0"/>
        <v>6163</v>
      </c>
      <c r="G10" s="7">
        <f t="shared" si="0"/>
        <v>12097.1</v>
      </c>
      <c r="H10" s="7">
        <f t="shared" si="0"/>
        <v>7367.4</v>
      </c>
      <c r="I10" s="7">
        <f t="shared" si="0"/>
        <v>6298.3</v>
      </c>
      <c r="J10" s="7">
        <f aca="true" t="shared" si="1" ref="J10:P10">SUM(J6:J9)</f>
        <v>6050</v>
      </c>
      <c r="K10" s="7">
        <f t="shared" si="1"/>
        <v>9728.45</v>
      </c>
      <c r="L10" s="23">
        <f t="shared" si="1"/>
        <v>7550</v>
      </c>
      <c r="M10" s="7">
        <f t="shared" si="1"/>
        <v>11708.32</v>
      </c>
      <c r="N10" s="7">
        <f t="shared" si="1"/>
        <v>7550</v>
      </c>
      <c r="O10" s="75">
        <f t="shared" si="1"/>
        <v>11776.99</v>
      </c>
      <c r="P10" s="40">
        <f t="shared" si="1"/>
        <v>8050</v>
      </c>
    </row>
    <row r="11" spans="2:16" ht="15.75">
      <c r="B11" s="3"/>
      <c r="C11" s="3"/>
      <c r="D11" s="7"/>
      <c r="E11" s="7"/>
      <c r="F11" s="7"/>
      <c r="G11" s="7"/>
      <c r="H11" s="7"/>
      <c r="I11" s="7"/>
      <c r="J11" s="7"/>
      <c r="K11" s="40"/>
      <c r="L11" s="23"/>
      <c r="M11" s="7"/>
      <c r="N11" s="7"/>
      <c r="O11" s="75"/>
      <c r="P11" s="40"/>
    </row>
    <row r="12" spans="1:16" ht="15.75">
      <c r="A12" s="3" t="s">
        <v>67</v>
      </c>
      <c r="B12" s="3" t="s">
        <v>0</v>
      </c>
      <c r="C12" s="3" t="s">
        <v>42</v>
      </c>
      <c r="D12" s="7">
        <v>100</v>
      </c>
      <c r="E12" s="7">
        <v>200</v>
      </c>
      <c r="F12" s="7">
        <v>75</v>
      </c>
      <c r="G12" s="7">
        <v>150</v>
      </c>
      <c r="H12" s="7">
        <v>100</v>
      </c>
      <c r="I12" s="7">
        <v>100</v>
      </c>
      <c r="J12" s="7">
        <v>100</v>
      </c>
      <c r="K12" s="7">
        <v>150</v>
      </c>
      <c r="L12" s="23">
        <v>150</v>
      </c>
      <c r="M12" s="7">
        <v>440</v>
      </c>
      <c r="N12" s="7">
        <v>150</v>
      </c>
      <c r="O12" s="75">
        <v>125</v>
      </c>
      <c r="P12" s="40">
        <v>100</v>
      </c>
    </row>
    <row r="13" spans="1:16" ht="15.75">
      <c r="A13" s="3" t="s">
        <v>119</v>
      </c>
      <c r="B13" s="3" t="s">
        <v>0</v>
      </c>
      <c r="C13" s="3" t="s">
        <v>120</v>
      </c>
      <c r="D13" s="7">
        <v>0</v>
      </c>
      <c r="E13" s="7">
        <v>50</v>
      </c>
      <c r="F13" s="7"/>
      <c r="G13" s="7">
        <v>0</v>
      </c>
      <c r="H13" s="7">
        <v>50</v>
      </c>
      <c r="I13" s="7">
        <v>50</v>
      </c>
      <c r="J13" s="7">
        <v>50</v>
      </c>
      <c r="K13" s="7">
        <v>50</v>
      </c>
      <c r="L13" s="23">
        <v>50</v>
      </c>
      <c r="M13" s="7">
        <v>0</v>
      </c>
      <c r="N13" s="7">
        <v>50</v>
      </c>
      <c r="O13" s="75">
        <v>0</v>
      </c>
      <c r="P13" s="40">
        <v>0</v>
      </c>
    </row>
    <row r="14" spans="1:16" ht="15.75">
      <c r="A14" s="3" t="s">
        <v>75</v>
      </c>
      <c r="B14" s="3" t="s">
        <v>0</v>
      </c>
      <c r="C14" s="3" t="s">
        <v>26</v>
      </c>
      <c r="D14" s="7">
        <v>61204.71</v>
      </c>
      <c r="E14" s="7">
        <v>99052.94</v>
      </c>
      <c r="F14" s="7">
        <v>66693.55</v>
      </c>
      <c r="G14" s="7">
        <v>68441.42</v>
      </c>
      <c r="H14" s="7">
        <v>35744.53</v>
      </c>
      <c r="I14" s="7">
        <v>67849</v>
      </c>
      <c r="J14" s="7">
        <v>67849</v>
      </c>
      <c r="K14" s="7">
        <v>67393</v>
      </c>
      <c r="L14" s="23">
        <v>67849</v>
      </c>
      <c r="M14" s="7">
        <v>64810</v>
      </c>
      <c r="N14" s="7">
        <v>67849</v>
      </c>
      <c r="O14" s="75">
        <v>61852</v>
      </c>
      <c r="P14" s="40">
        <v>62000</v>
      </c>
    </row>
    <row r="15" spans="1:16" ht="15.75">
      <c r="A15" s="3" t="s">
        <v>71</v>
      </c>
      <c r="B15" s="3" t="s">
        <v>0</v>
      </c>
      <c r="C15" s="3" t="s">
        <v>44</v>
      </c>
      <c r="D15" s="7">
        <v>50</v>
      </c>
      <c r="E15" s="7">
        <v>50</v>
      </c>
      <c r="F15" s="7">
        <v>15</v>
      </c>
      <c r="G15" s="7">
        <v>0</v>
      </c>
      <c r="H15" s="7">
        <v>0</v>
      </c>
      <c r="I15" s="7">
        <v>0</v>
      </c>
      <c r="J15" s="7"/>
      <c r="K15" s="40"/>
      <c r="L15" s="23"/>
      <c r="M15" s="7"/>
      <c r="N15" s="7"/>
      <c r="O15" s="75"/>
      <c r="P15" s="40"/>
    </row>
    <row r="16" spans="1:16" ht="15.75">
      <c r="A16" s="3" t="s">
        <v>87</v>
      </c>
      <c r="B16" s="3" t="s">
        <v>0</v>
      </c>
      <c r="C16" s="3" t="s">
        <v>32</v>
      </c>
      <c r="D16" s="7">
        <v>9990</v>
      </c>
      <c r="E16" s="7">
        <v>9580</v>
      </c>
      <c r="F16" s="7">
        <v>11414.34</v>
      </c>
      <c r="G16" s="7">
        <v>9525</v>
      </c>
      <c r="H16" s="7">
        <v>12470</v>
      </c>
      <c r="I16" s="7">
        <v>14425</v>
      </c>
      <c r="J16" s="7">
        <v>13500</v>
      </c>
      <c r="K16" s="7">
        <v>8050</v>
      </c>
      <c r="L16" s="23">
        <v>8000</v>
      </c>
      <c r="M16" s="7">
        <v>14508.75</v>
      </c>
      <c r="N16" s="7">
        <v>8000</v>
      </c>
      <c r="O16" s="75">
        <v>15755</v>
      </c>
      <c r="P16" s="40">
        <v>10000</v>
      </c>
    </row>
    <row r="17" spans="1:16" ht="15.75">
      <c r="A17" s="3" t="s">
        <v>68</v>
      </c>
      <c r="B17" s="3" t="s">
        <v>0</v>
      </c>
      <c r="C17" s="3" t="s">
        <v>48</v>
      </c>
      <c r="D17" s="7">
        <v>147091.24</v>
      </c>
      <c r="E17" s="7">
        <v>147873.55</v>
      </c>
      <c r="F17" s="7">
        <v>158954.98</v>
      </c>
      <c r="G17" s="7">
        <v>158250.16</v>
      </c>
      <c r="H17" s="7">
        <v>157717.27</v>
      </c>
      <c r="I17" s="7">
        <v>159273.52</v>
      </c>
      <c r="J17" s="7">
        <v>159274</v>
      </c>
      <c r="K17" s="7">
        <v>158082.86</v>
      </c>
      <c r="L17" s="23">
        <v>143346</v>
      </c>
      <c r="M17" s="7">
        <v>229362.53</v>
      </c>
      <c r="N17" s="7">
        <v>229362.53</v>
      </c>
      <c r="O17" s="75">
        <v>285529.87</v>
      </c>
      <c r="P17" s="40">
        <v>285530</v>
      </c>
    </row>
    <row r="18" spans="1:16" ht="15.75">
      <c r="A18" s="3" t="s">
        <v>76</v>
      </c>
      <c r="B18" s="3" t="s">
        <v>0</v>
      </c>
      <c r="C18" s="3" t="s">
        <v>54</v>
      </c>
      <c r="D18" s="7">
        <v>17506.92</v>
      </c>
      <c r="E18" s="7">
        <v>12526.91</v>
      </c>
      <c r="F18" s="7">
        <v>10124.6</v>
      </c>
      <c r="G18" s="7">
        <v>10922.48</v>
      </c>
      <c r="H18" s="7">
        <v>10922.48</v>
      </c>
      <c r="I18" s="7">
        <v>11555.2</v>
      </c>
      <c r="J18" s="7">
        <v>12090</v>
      </c>
      <c r="K18" s="7">
        <v>11555.2</v>
      </c>
      <c r="L18" s="23">
        <v>15238</v>
      </c>
      <c r="M18" s="7">
        <v>14683.91</v>
      </c>
      <c r="N18" s="7">
        <v>15238</v>
      </c>
      <c r="O18" s="75">
        <v>14683.91</v>
      </c>
      <c r="P18" s="40">
        <v>14684</v>
      </c>
    </row>
    <row r="19" spans="1:16" ht="15.75">
      <c r="A19" s="3" t="s">
        <v>150</v>
      </c>
      <c r="B19" s="3" t="s">
        <v>0</v>
      </c>
      <c r="C19" s="3" t="s">
        <v>149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62897.66</v>
      </c>
      <c r="J19" s="7">
        <v>62897.66</v>
      </c>
      <c r="K19" s="7">
        <v>63945.41</v>
      </c>
      <c r="L19" s="23">
        <v>0</v>
      </c>
      <c r="M19" s="7">
        <v>0</v>
      </c>
      <c r="N19" s="7">
        <v>0</v>
      </c>
      <c r="O19" s="75"/>
      <c r="P19" s="40">
        <v>0</v>
      </c>
    </row>
    <row r="20" spans="1:16" ht="15.75">
      <c r="A20" s="3" t="s">
        <v>72</v>
      </c>
      <c r="B20" s="3" t="s">
        <v>0</v>
      </c>
      <c r="C20" s="3" t="s">
        <v>9</v>
      </c>
      <c r="D20" s="7">
        <v>829.49</v>
      </c>
      <c r="E20" s="7">
        <v>726.5</v>
      </c>
      <c r="F20" s="7">
        <v>815</v>
      </c>
      <c r="G20" s="7">
        <v>515</v>
      </c>
      <c r="H20" s="7">
        <v>319</v>
      </c>
      <c r="I20" s="7">
        <v>379</v>
      </c>
      <c r="J20" s="7">
        <v>300</v>
      </c>
      <c r="K20" s="7">
        <v>380.26</v>
      </c>
      <c r="L20" s="23">
        <v>300</v>
      </c>
      <c r="M20" s="7">
        <v>472</v>
      </c>
      <c r="N20" s="7">
        <v>300</v>
      </c>
      <c r="O20" s="75">
        <v>425.84</v>
      </c>
      <c r="P20" s="40">
        <v>300</v>
      </c>
    </row>
    <row r="21" spans="1:16" ht="15.75">
      <c r="A21" s="3" t="s">
        <v>77</v>
      </c>
      <c r="B21" s="3" t="s">
        <v>0</v>
      </c>
      <c r="C21" s="3" t="s">
        <v>10</v>
      </c>
      <c r="D21" s="7">
        <v>10000</v>
      </c>
      <c r="E21" s="7">
        <v>2305</v>
      </c>
      <c r="F21" s="7">
        <v>451.99</v>
      </c>
      <c r="G21" s="7">
        <v>56216.27</v>
      </c>
      <c r="H21" s="7">
        <v>51416.99</v>
      </c>
      <c r="I21" s="7">
        <v>0</v>
      </c>
      <c r="J21" s="7">
        <v>0</v>
      </c>
      <c r="K21" s="40">
        <v>0</v>
      </c>
      <c r="L21" s="23">
        <v>0</v>
      </c>
      <c r="M21" s="7"/>
      <c r="N21" s="7">
        <v>0</v>
      </c>
      <c r="O21" s="75">
        <v>0</v>
      </c>
      <c r="P21" s="40">
        <v>10000</v>
      </c>
    </row>
    <row r="22" spans="1:16" ht="15.75">
      <c r="A22" s="3" t="s">
        <v>114</v>
      </c>
      <c r="B22" s="3" t="s">
        <v>0</v>
      </c>
      <c r="C22" s="3" t="s">
        <v>18</v>
      </c>
      <c r="D22" s="7">
        <v>83.95</v>
      </c>
      <c r="E22" s="7">
        <v>197.15</v>
      </c>
      <c r="F22" s="7">
        <v>0</v>
      </c>
      <c r="G22" s="7">
        <v>2131.52</v>
      </c>
      <c r="H22" s="7">
        <v>8895.4</v>
      </c>
      <c r="I22" s="7">
        <v>11935.2</v>
      </c>
      <c r="J22" s="7">
        <v>10000</v>
      </c>
      <c r="K22" s="7">
        <v>2509.87</v>
      </c>
      <c r="L22" s="23">
        <v>5000</v>
      </c>
      <c r="M22" s="7">
        <v>1428.57</v>
      </c>
      <c r="N22" s="7">
        <v>2500</v>
      </c>
      <c r="O22" s="75">
        <v>1914.75</v>
      </c>
      <c r="P22" s="40">
        <v>2500</v>
      </c>
    </row>
    <row r="23" spans="1:16" ht="15.75">
      <c r="A23" s="3" t="s">
        <v>74</v>
      </c>
      <c r="B23" s="3" t="s">
        <v>0</v>
      </c>
      <c r="C23" s="3" t="s">
        <v>17</v>
      </c>
      <c r="D23" s="7">
        <v>3649.71</v>
      </c>
      <c r="E23" s="7">
        <v>949.68</v>
      </c>
      <c r="F23" s="7">
        <v>1962.08</v>
      </c>
      <c r="G23" s="7">
        <v>19757.54</v>
      </c>
      <c r="H23" s="7">
        <v>17436.08</v>
      </c>
      <c r="I23" s="7">
        <v>40783.45</v>
      </c>
      <c r="J23" s="7">
        <v>10000</v>
      </c>
      <c r="K23" s="7">
        <v>21654.07</v>
      </c>
      <c r="L23" s="23">
        <v>8000</v>
      </c>
      <c r="M23" s="7">
        <v>27758.98</v>
      </c>
      <c r="N23" s="7">
        <v>8000</v>
      </c>
      <c r="O23" s="75">
        <v>34880.3</v>
      </c>
      <c r="P23" s="40">
        <v>15000</v>
      </c>
    </row>
    <row r="24" spans="1:16" ht="15.75">
      <c r="A24" s="3" t="s">
        <v>78</v>
      </c>
      <c r="B24" s="3" t="s">
        <v>0</v>
      </c>
      <c r="C24" s="3" t="s">
        <v>55</v>
      </c>
      <c r="D24" s="7">
        <v>2000</v>
      </c>
      <c r="E24" s="7">
        <v>2000</v>
      </c>
      <c r="F24" s="7">
        <v>2000</v>
      </c>
      <c r="G24" s="7">
        <v>2000</v>
      </c>
      <c r="H24" s="7">
        <v>2000</v>
      </c>
      <c r="I24" s="7">
        <v>2000</v>
      </c>
      <c r="J24" s="7">
        <v>2000</v>
      </c>
      <c r="K24" s="7">
        <v>2000</v>
      </c>
      <c r="L24" s="23">
        <v>2000</v>
      </c>
      <c r="M24" s="7">
        <v>2000</v>
      </c>
      <c r="N24" s="7">
        <v>2000</v>
      </c>
      <c r="O24" s="75">
        <v>2000</v>
      </c>
      <c r="P24" s="40">
        <v>2000</v>
      </c>
    </row>
    <row r="25" spans="1:16" ht="15.75">
      <c r="A25" s="3" t="s">
        <v>73</v>
      </c>
      <c r="B25" s="3" t="s">
        <v>0</v>
      </c>
      <c r="C25" s="3" t="s">
        <v>40</v>
      </c>
      <c r="D25" s="7">
        <v>32590.57</v>
      </c>
      <c r="E25" s="7">
        <v>32006.87</v>
      </c>
      <c r="F25" s="7">
        <v>6035.94</v>
      </c>
      <c r="G25" s="7">
        <v>2402</v>
      </c>
      <c r="H25" s="7">
        <v>6850.9</v>
      </c>
      <c r="I25" s="7">
        <v>1004.91</v>
      </c>
      <c r="J25" s="7">
        <v>1000</v>
      </c>
      <c r="K25" s="7">
        <v>416</v>
      </c>
      <c r="L25" s="23">
        <v>1000</v>
      </c>
      <c r="M25" s="7">
        <v>5038.57</v>
      </c>
      <c r="N25" s="7">
        <v>1000</v>
      </c>
      <c r="O25" s="75">
        <v>0</v>
      </c>
      <c r="P25" s="40">
        <v>500</v>
      </c>
    </row>
    <row r="26" spans="1:16" ht="15.75">
      <c r="A26" s="3" t="s">
        <v>230</v>
      </c>
      <c r="B26" s="3" t="s">
        <v>0</v>
      </c>
      <c r="C26" s="3" t="s">
        <v>231</v>
      </c>
      <c r="D26" s="7"/>
      <c r="E26" s="7"/>
      <c r="F26" s="7"/>
      <c r="G26" s="7"/>
      <c r="H26" s="7"/>
      <c r="I26" s="7"/>
      <c r="J26" s="7"/>
      <c r="K26" s="7"/>
      <c r="L26" s="23"/>
      <c r="M26" s="7"/>
      <c r="N26" s="7"/>
      <c r="O26" s="75">
        <v>11483.8</v>
      </c>
      <c r="P26" s="40">
        <v>10000</v>
      </c>
    </row>
    <row r="27" spans="1:16" ht="15.75">
      <c r="A27" s="3" t="s">
        <v>79</v>
      </c>
      <c r="B27" s="3" t="s">
        <v>0</v>
      </c>
      <c r="C27" s="3" t="s">
        <v>56</v>
      </c>
      <c r="D27" s="7">
        <v>2880</v>
      </c>
      <c r="E27" s="7">
        <v>2880</v>
      </c>
      <c r="F27" s="7">
        <v>2880</v>
      </c>
      <c r="G27" s="7">
        <v>2880</v>
      </c>
      <c r="H27" s="7">
        <v>2880</v>
      </c>
      <c r="I27" s="7">
        <v>2880</v>
      </c>
      <c r="J27" s="7">
        <v>2880</v>
      </c>
      <c r="K27" s="7">
        <v>2880</v>
      </c>
      <c r="L27" s="23">
        <v>2880</v>
      </c>
      <c r="M27" s="7">
        <v>2880</v>
      </c>
      <c r="N27" s="7">
        <v>2880</v>
      </c>
      <c r="O27" s="75">
        <v>2880</v>
      </c>
      <c r="P27" s="40">
        <v>2880</v>
      </c>
    </row>
    <row r="28" spans="1:16" ht="20.25">
      <c r="A28" s="3" t="s">
        <v>80</v>
      </c>
      <c r="B28" s="3" t="s">
        <v>0</v>
      </c>
      <c r="C28" s="3" t="s">
        <v>57</v>
      </c>
      <c r="D28" s="8">
        <v>2880</v>
      </c>
      <c r="E28" s="8">
        <v>2880</v>
      </c>
      <c r="F28" s="8">
        <v>2880</v>
      </c>
      <c r="G28" s="8">
        <v>2880</v>
      </c>
      <c r="H28" s="8">
        <v>2880</v>
      </c>
      <c r="I28" s="8">
        <v>2880</v>
      </c>
      <c r="J28" s="8">
        <v>2880</v>
      </c>
      <c r="K28" s="8">
        <v>2880</v>
      </c>
      <c r="L28" s="52">
        <v>2880</v>
      </c>
      <c r="M28" s="8">
        <v>2880</v>
      </c>
      <c r="N28" s="8">
        <v>2880</v>
      </c>
      <c r="O28" s="76">
        <v>2880</v>
      </c>
      <c r="P28" s="64">
        <v>2880</v>
      </c>
    </row>
    <row r="29" spans="2:16" ht="15.75">
      <c r="B29" s="3" t="s">
        <v>62</v>
      </c>
      <c r="C29" s="3"/>
      <c r="D29" s="7">
        <f aca="true" t="shared" si="2" ref="D29:P29">SUM(D12:D28)</f>
        <v>290856.58999999997</v>
      </c>
      <c r="E29" s="7">
        <f t="shared" si="2"/>
        <v>313278.6</v>
      </c>
      <c r="F29" s="7">
        <f t="shared" si="2"/>
        <v>264302.48</v>
      </c>
      <c r="G29" s="7">
        <f t="shared" si="2"/>
        <v>336071.39</v>
      </c>
      <c r="H29" s="7">
        <f t="shared" si="2"/>
        <v>309682.6500000001</v>
      </c>
      <c r="I29" s="7">
        <f t="shared" si="2"/>
        <v>378012.94</v>
      </c>
      <c r="J29" s="7">
        <f t="shared" si="2"/>
        <v>344820.66000000003</v>
      </c>
      <c r="K29" s="7">
        <f t="shared" si="2"/>
        <v>341946.67</v>
      </c>
      <c r="L29" s="23">
        <f t="shared" si="2"/>
        <v>256693</v>
      </c>
      <c r="M29" s="7">
        <f t="shared" si="2"/>
        <v>366263.31</v>
      </c>
      <c r="N29" s="7">
        <f t="shared" si="2"/>
        <v>340209.53</v>
      </c>
      <c r="O29" s="75">
        <f t="shared" si="2"/>
        <v>434410.47</v>
      </c>
      <c r="P29" s="40">
        <f t="shared" si="2"/>
        <v>418374</v>
      </c>
    </row>
    <row r="30" spans="2:16" ht="15.75">
      <c r="B30" s="3"/>
      <c r="C30" s="3"/>
      <c r="D30" s="7"/>
      <c r="E30" s="7"/>
      <c r="F30" s="7"/>
      <c r="G30" s="7"/>
      <c r="H30" s="7"/>
      <c r="I30" s="7"/>
      <c r="J30" s="7"/>
      <c r="K30" s="40"/>
      <c r="L30" s="23"/>
      <c r="M30" s="7"/>
      <c r="N30" s="7"/>
      <c r="O30" s="75"/>
      <c r="P30" s="40"/>
    </row>
    <row r="31" spans="1:16" ht="15.75">
      <c r="A31" s="3" t="s">
        <v>70</v>
      </c>
      <c r="B31" s="3" t="s">
        <v>19</v>
      </c>
      <c r="C31" s="3" t="s">
        <v>33</v>
      </c>
      <c r="D31" s="7">
        <v>135</v>
      </c>
      <c r="E31" s="7">
        <v>150</v>
      </c>
      <c r="F31" s="7">
        <v>240</v>
      </c>
      <c r="G31" s="7">
        <v>630</v>
      </c>
      <c r="H31" s="7">
        <v>975</v>
      </c>
      <c r="I31" s="7">
        <v>969.65</v>
      </c>
      <c r="J31" s="7">
        <v>500</v>
      </c>
      <c r="K31" s="7">
        <v>990</v>
      </c>
      <c r="L31" s="23">
        <v>500</v>
      </c>
      <c r="M31" s="7">
        <v>2032.29</v>
      </c>
      <c r="N31" s="7">
        <v>500</v>
      </c>
      <c r="O31" s="75">
        <v>1591.38</v>
      </c>
      <c r="P31" s="40">
        <v>1000</v>
      </c>
    </row>
    <row r="32" spans="1:16" ht="15.75">
      <c r="A32" s="3" t="s">
        <v>83</v>
      </c>
      <c r="B32" s="3" t="s">
        <v>19</v>
      </c>
      <c r="C32" s="3" t="s">
        <v>17</v>
      </c>
      <c r="D32" s="7">
        <v>1365.15</v>
      </c>
      <c r="E32" s="7">
        <v>2899.51</v>
      </c>
      <c r="F32" s="7">
        <v>2642.11</v>
      </c>
      <c r="G32" s="7">
        <v>3608.13</v>
      </c>
      <c r="H32" s="7">
        <v>2728.82</v>
      </c>
      <c r="I32" s="7">
        <v>3562.61</v>
      </c>
      <c r="J32" s="7">
        <v>1500</v>
      </c>
      <c r="K32" s="7">
        <v>145</v>
      </c>
      <c r="L32" s="23">
        <v>1500</v>
      </c>
      <c r="M32" s="7">
        <v>442</v>
      </c>
      <c r="N32" s="7">
        <v>1500</v>
      </c>
      <c r="O32" s="75">
        <v>82</v>
      </c>
      <c r="P32" s="40">
        <v>50</v>
      </c>
    </row>
    <row r="33" spans="1:16" ht="15.75">
      <c r="A33" s="3" t="s">
        <v>85</v>
      </c>
      <c r="B33" s="3" t="s">
        <v>19</v>
      </c>
      <c r="C33" s="3" t="s">
        <v>46</v>
      </c>
      <c r="D33" s="7">
        <v>1500</v>
      </c>
      <c r="E33" s="7">
        <v>500</v>
      </c>
      <c r="F33" s="7">
        <v>1000</v>
      </c>
      <c r="G33" s="7">
        <v>0</v>
      </c>
      <c r="H33" s="7">
        <v>0</v>
      </c>
      <c r="I33" s="7">
        <v>0.19</v>
      </c>
      <c r="J33" s="7"/>
      <c r="K33" s="40"/>
      <c r="L33" s="23"/>
      <c r="M33" s="7"/>
      <c r="N33" s="7"/>
      <c r="O33" s="75">
        <v>0</v>
      </c>
      <c r="P33" s="40"/>
    </row>
    <row r="34" spans="1:16" ht="15.75">
      <c r="A34" s="3" t="s">
        <v>84</v>
      </c>
      <c r="B34" s="3" t="s">
        <v>19</v>
      </c>
      <c r="C34" s="3" t="s">
        <v>34</v>
      </c>
      <c r="D34" s="7">
        <v>18.64</v>
      </c>
      <c r="E34" s="7">
        <v>34.13</v>
      </c>
      <c r="F34" s="7">
        <v>35.56</v>
      </c>
      <c r="G34" s="7">
        <v>39.58</v>
      </c>
      <c r="H34" s="7">
        <v>40.85</v>
      </c>
      <c r="I34" s="7">
        <v>42.27</v>
      </c>
      <c r="J34" s="7">
        <v>42</v>
      </c>
      <c r="K34" s="7">
        <v>44.5</v>
      </c>
      <c r="L34" s="23">
        <v>45</v>
      </c>
      <c r="M34" s="7">
        <v>44.52</v>
      </c>
      <c r="N34" s="7">
        <v>45</v>
      </c>
      <c r="O34" s="75">
        <v>45</v>
      </c>
      <c r="P34" s="40">
        <v>45</v>
      </c>
    </row>
    <row r="35" spans="1:16" ht="15.75">
      <c r="A35" s="3" t="s">
        <v>121</v>
      </c>
      <c r="B35" s="3" t="s">
        <v>19</v>
      </c>
      <c r="C35" s="3" t="s">
        <v>60</v>
      </c>
      <c r="D35" s="7">
        <v>0</v>
      </c>
      <c r="E35" s="7">
        <v>0</v>
      </c>
      <c r="F35" s="7">
        <v>0</v>
      </c>
      <c r="G35" s="7">
        <v>39479</v>
      </c>
      <c r="H35" s="7">
        <v>8800</v>
      </c>
      <c r="I35" s="7">
        <v>0</v>
      </c>
      <c r="J35" s="7"/>
      <c r="K35" s="40"/>
      <c r="L35" s="23"/>
      <c r="M35" s="7"/>
      <c r="N35" s="7"/>
      <c r="O35" s="75">
        <v>0</v>
      </c>
      <c r="P35" s="40"/>
    </row>
    <row r="36" spans="1:16" ht="15.75">
      <c r="A36" s="3" t="s">
        <v>179</v>
      </c>
      <c r="B36" s="3" t="s">
        <v>19</v>
      </c>
      <c r="C36" s="3" t="s">
        <v>180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40"/>
      <c r="L36" s="23">
        <v>7500</v>
      </c>
      <c r="M36" s="7">
        <v>0</v>
      </c>
      <c r="N36" s="7">
        <v>7500</v>
      </c>
      <c r="O36" s="75">
        <v>0</v>
      </c>
      <c r="P36" s="40"/>
    </row>
    <row r="37" spans="1:16" ht="15.75">
      <c r="A37" s="3" t="s">
        <v>214</v>
      </c>
      <c r="B37" s="3" t="s">
        <v>19</v>
      </c>
      <c r="C37" s="3" t="s">
        <v>215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40">
        <v>0</v>
      </c>
      <c r="L37" s="23">
        <v>0</v>
      </c>
      <c r="M37" s="7">
        <v>1500</v>
      </c>
      <c r="N37" s="7"/>
      <c r="O37" s="75">
        <v>0</v>
      </c>
      <c r="P37" s="40"/>
    </row>
    <row r="38" spans="1:16" ht="15.75">
      <c r="A38" s="3" t="s">
        <v>81</v>
      </c>
      <c r="B38" s="3" t="s">
        <v>19</v>
      </c>
      <c r="C38" s="3" t="s">
        <v>22</v>
      </c>
      <c r="D38" s="7">
        <v>258124.06</v>
      </c>
      <c r="E38" s="7">
        <v>269911.73</v>
      </c>
      <c r="F38" s="7">
        <v>277350.93</v>
      </c>
      <c r="G38" s="7">
        <v>286492.09</v>
      </c>
      <c r="H38" s="7">
        <v>306952.68</v>
      </c>
      <c r="I38" s="7">
        <v>308821.83</v>
      </c>
      <c r="J38" s="7">
        <v>290000</v>
      </c>
      <c r="K38" s="7">
        <v>367064.64</v>
      </c>
      <c r="L38" s="23">
        <v>290000</v>
      </c>
      <c r="M38" s="7">
        <v>336526.03</v>
      </c>
      <c r="N38" s="7">
        <v>290000</v>
      </c>
      <c r="O38" s="75">
        <v>430707.41</v>
      </c>
      <c r="P38" s="40">
        <v>325000</v>
      </c>
    </row>
    <row r="39" spans="1:16" ht="15.75">
      <c r="A39" s="3" t="s">
        <v>82</v>
      </c>
      <c r="B39" s="3" t="s">
        <v>19</v>
      </c>
      <c r="C39" s="3" t="s">
        <v>53</v>
      </c>
      <c r="D39" s="7">
        <v>94102</v>
      </c>
      <c r="E39" s="7">
        <v>103938</v>
      </c>
      <c r="F39" s="7">
        <v>124355</v>
      </c>
      <c r="G39" s="7">
        <v>125687</v>
      </c>
      <c r="H39" s="7">
        <v>121427</v>
      </c>
      <c r="I39" s="7">
        <v>122782</v>
      </c>
      <c r="J39" s="7">
        <v>140830</v>
      </c>
      <c r="K39" s="7">
        <v>140830</v>
      </c>
      <c r="L39" s="23">
        <v>164781</v>
      </c>
      <c r="M39" s="7">
        <v>164781</v>
      </c>
      <c r="N39" s="7">
        <v>164781</v>
      </c>
      <c r="O39" s="75">
        <v>199953</v>
      </c>
      <c r="P39" s="40">
        <v>223820</v>
      </c>
    </row>
    <row r="40" spans="1:16" ht="20.25">
      <c r="A40" s="3" t="s">
        <v>212</v>
      </c>
      <c r="B40" s="3" t="s">
        <v>19</v>
      </c>
      <c r="C40" s="3" t="s">
        <v>213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52">
        <v>0</v>
      </c>
      <c r="M40" s="8">
        <v>6754</v>
      </c>
      <c r="N40" s="8">
        <v>3000</v>
      </c>
      <c r="O40" s="76">
        <v>4492</v>
      </c>
      <c r="P40" s="64">
        <v>3000</v>
      </c>
    </row>
    <row r="41" spans="2:16" ht="15.75">
      <c r="B41" s="3" t="s">
        <v>62</v>
      </c>
      <c r="C41" s="3"/>
      <c r="D41" s="7">
        <f aca="true" t="shared" si="3" ref="D41:I41">SUM(D32:D40)</f>
        <v>355109.85</v>
      </c>
      <c r="E41" s="7">
        <f t="shared" si="3"/>
        <v>377283.37</v>
      </c>
      <c r="F41" s="7">
        <f t="shared" si="3"/>
        <v>405383.6</v>
      </c>
      <c r="G41" s="7">
        <f t="shared" si="3"/>
        <v>455305.80000000005</v>
      </c>
      <c r="H41" s="7">
        <f t="shared" si="3"/>
        <v>439949.35</v>
      </c>
      <c r="I41" s="7">
        <f t="shared" si="3"/>
        <v>435208.9</v>
      </c>
      <c r="J41" s="7">
        <f>SUM(J31:J40)</f>
        <v>432872</v>
      </c>
      <c r="K41" s="7">
        <f aca="true" t="shared" si="4" ref="K41:P41">SUM(K31:K40)</f>
        <v>509074.14</v>
      </c>
      <c r="L41" s="7">
        <f t="shared" si="4"/>
        <v>464326</v>
      </c>
      <c r="M41" s="7">
        <f t="shared" si="4"/>
        <v>512079.84</v>
      </c>
      <c r="N41" s="7">
        <f t="shared" si="4"/>
        <v>467326</v>
      </c>
      <c r="O41" s="86">
        <f t="shared" si="4"/>
        <v>636870.79</v>
      </c>
      <c r="P41" s="7">
        <f t="shared" si="4"/>
        <v>552915</v>
      </c>
    </row>
    <row r="42" spans="2:16" ht="15.75">
      <c r="B42" s="3"/>
      <c r="C42" s="3"/>
      <c r="D42" s="7"/>
      <c r="E42" s="7"/>
      <c r="F42" s="7"/>
      <c r="G42" s="7"/>
      <c r="H42" s="7"/>
      <c r="I42" s="7"/>
      <c r="J42" s="7"/>
      <c r="K42" s="40"/>
      <c r="L42" s="23"/>
      <c r="M42" s="7"/>
      <c r="N42" s="7"/>
      <c r="O42" s="75"/>
      <c r="P42" s="40"/>
    </row>
    <row r="43" spans="1:16" ht="15.75">
      <c r="A43" s="3" t="s">
        <v>86</v>
      </c>
      <c r="B43" s="3" t="s">
        <v>38</v>
      </c>
      <c r="C43" s="3" t="s">
        <v>37</v>
      </c>
      <c r="D43" s="7"/>
      <c r="E43" s="7"/>
      <c r="F43" s="7"/>
      <c r="G43" s="7"/>
      <c r="H43" s="7"/>
      <c r="I43" s="7">
        <v>335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86">
        <v>0</v>
      </c>
      <c r="P43" s="7">
        <v>0</v>
      </c>
    </row>
    <row r="44" spans="1:16" ht="20.25">
      <c r="A44" s="3" t="s">
        <v>156</v>
      </c>
      <c r="B44" s="3" t="s">
        <v>38</v>
      </c>
      <c r="C44" s="3" t="s">
        <v>37</v>
      </c>
      <c r="D44" s="8">
        <v>8000</v>
      </c>
      <c r="E44" s="8">
        <v>8000</v>
      </c>
      <c r="F44" s="8">
        <v>8000</v>
      </c>
      <c r="G44" s="8">
        <v>8000</v>
      </c>
      <c r="H44" s="8">
        <v>8000</v>
      </c>
      <c r="I44" s="8">
        <v>8000</v>
      </c>
      <c r="J44" s="8">
        <v>0</v>
      </c>
      <c r="K44" s="8">
        <v>215</v>
      </c>
      <c r="L44" s="52">
        <v>200</v>
      </c>
      <c r="M44" s="8">
        <v>360</v>
      </c>
      <c r="N44" s="8">
        <v>200</v>
      </c>
      <c r="O44" s="76">
        <v>250</v>
      </c>
      <c r="P44" s="64">
        <v>250</v>
      </c>
    </row>
    <row r="45" spans="2:16" ht="15.75">
      <c r="B45" s="3" t="s">
        <v>62</v>
      </c>
      <c r="C45" s="3"/>
      <c r="D45" s="7">
        <f aca="true" t="shared" si="5" ref="D45:P45">SUM(D43:D44)</f>
        <v>8000</v>
      </c>
      <c r="E45" s="7">
        <f t="shared" si="5"/>
        <v>8000</v>
      </c>
      <c r="F45" s="7">
        <f t="shared" si="5"/>
        <v>8000</v>
      </c>
      <c r="G45" s="7">
        <f t="shared" si="5"/>
        <v>8000</v>
      </c>
      <c r="H45" s="7">
        <f t="shared" si="5"/>
        <v>8000</v>
      </c>
      <c r="I45" s="7">
        <f t="shared" si="5"/>
        <v>8335</v>
      </c>
      <c r="J45" s="7">
        <f t="shared" si="5"/>
        <v>0</v>
      </c>
      <c r="K45" s="7">
        <f t="shared" si="5"/>
        <v>215</v>
      </c>
      <c r="L45" s="23">
        <f t="shared" si="5"/>
        <v>200</v>
      </c>
      <c r="M45" s="7">
        <f t="shared" si="5"/>
        <v>360</v>
      </c>
      <c r="N45" s="7">
        <f t="shared" si="5"/>
        <v>200</v>
      </c>
      <c r="O45" s="75">
        <f t="shared" si="5"/>
        <v>250</v>
      </c>
      <c r="P45" s="40">
        <f t="shared" si="5"/>
        <v>250</v>
      </c>
    </row>
    <row r="46" spans="2:16" ht="15.75">
      <c r="B46" s="3"/>
      <c r="C46" s="3"/>
      <c r="D46" s="7"/>
      <c r="E46" s="7"/>
      <c r="F46" s="7"/>
      <c r="G46" s="7"/>
      <c r="H46" s="7"/>
      <c r="I46" s="7"/>
      <c r="J46" s="7"/>
      <c r="K46" s="40"/>
      <c r="L46" s="23"/>
      <c r="M46" s="7"/>
      <c r="N46" s="7"/>
      <c r="O46" s="75"/>
      <c r="P46" s="40"/>
    </row>
    <row r="47" spans="1:16" ht="15.75">
      <c r="A47" s="3" t="s">
        <v>90</v>
      </c>
      <c r="B47" s="3" t="s">
        <v>21</v>
      </c>
      <c r="C47" s="3" t="s">
        <v>49</v>
      </c>
      <c r="D47" s="7">
        <v>0</v>
      </c>
      <c r="E47" s="7">
        <v>24000</v>
      </c>
      <c r="F47" s="7">
        <v>6000</v>
      </c>
      <c r="G47" s="7">
        <v>0</v>
      </c>
      <c r="H47" s="7">
        <v>0</v>
      </c>
      <c r="I47" s="7">
        <v>0</v>
      </c>
      <c r="J47" s="7">
        <v>0</v>
      </c>
      <c r="K47" s="40">
        <v>0</v>
      </c>
      <c r="L47" s="23">
        <v>0</v>
      </c>
      <c r="M47" s="7"/>
      <c r="N47" s="7"/>
      <c r="O47" s="75"/>
      <c r="P47" s="40"/>
    </row>
    <row r="48" spans="1:16" ht="15.75">
      <c r="A48" s="3" t="s">
        <v>222</v>
      </c>
      <c r="B48" s="3" t="s">
        <v>21</v>
      </c>
      <c r="C48" s="3" t="s">
        <v>223</v>
      </c>
      <c r="D48" s="7"/>
      <c r="E48" s="7"/>
      <c r="F48" s="7"/>
      <c r="G48" s="7"/>
      <c r="H48" s="7"/>
      <c r="I48" s="7"/>
      <c r="J48" s="7">
        <v>0</v>
      </c>
      <c r="K48" s="40">
        <v>0</v>
      </c>
      <c r="L48" s="23">
        <v>0</v>
      </c>
      <c r="M48" s="7">
        <v>0</v>
      </c>
      <c r="N48" s="7">
        <v>0</v>
      </c>
      <c r="O48" s="75">
        <v>400</v>
      </c>
      <c r="P48" s="40">
        <v>300</v>
      </c>
    </row>
    <row r="49" spans="1:16" ht="15.75">
      <c r="A49" s="3" t="s">
        <v>89</v>
      </c>
      <c r="B49" s="3" t="s">
        <v>21</v>
      </c>
      <c r="C49" s="3" t="s">
        <v>20</v>
      </c>
      <c r="D49" s="7">
        <v>1380</v>
      </c>
      <c r="E49" s="7">
        <v>3143</v>
      </c>
      <c r="F49" s="7">
        <v>1723</v>
      </c>
      <c r="G49" s="7">
        <v>1919</v>
      </c>
      <c r="H49" s="7">
        <v>3019</v>
      </c>
      <c r="I49" s="7">
        <v>3078</v>
      </c>
      <c r="J49" s="7">
        <v>3000</v>
      </c>
      <c r="K49" s="7">
        <v>1701</v>
      </c>
      <c r="L49" s="23">
        <v>3000</v>
      </c>
      <c r="M49" s="7">
        <v>3810</v>
      </c>
      <c r="N49" s="7">
        <v>3000</v>
      </c>
      <c r="O49" s="75">
        <v>3663</v>
      </c>
      <c r="P49" s="40">
        <v>3200</v>
      </c>
    </row>
    <row r="50" spans="1:16" ht="20.25">
      <c r="A50" s="3" t="s">
        <v>118</v>
      </c>
      <c r="B50" s="3" t="s">
        <v>21</v>
      </c>
      <c r="C50" s="3" t="s">
        <v>155</v>
      </c>
      <c r="D50" s="8">
        <v>1415</v>
      </c>
      <c r="E50" s="8">
        <v>1980</v>
      </c>
      <c r="F50" s="8">
        <v>330</v>
      </c>
      <c r="G50" s="8">
        <v>965</v>
      </c>
      <c r="H50" s="8">
        <v>2905</v>
      </c>
      <c r="I50" s="8">
        <v>2435</v>
      </c>
      <c r="J50" s="8">
        <v>1500</v>
      </c>
      <c r="K50" s="8">
        <v>2545</v>
      </c>
      <c r="L50" s="52">
        <v>2000</v>
      </c>
      <c r="M50" s="8">
        <v>2988.67</v>
      </c>
      <c r="N50" s="8">
        <v>2000</v>
      </c>
      <c r="O50" s="76">
        <v>2755</v>
      </c>
      <c r="P50" s="64">
        <v>2500</v>
      </c>
    </row>
    <row r="51" spans="2:16" ht="15.75">
      <c r="B51" s="3" t="s">
        <v>62</v>
      </c>
      <c r="C51" s="3"/>
      <c r="D51" s="7">
        <f aca="true" t="shared" si="6" ref="D51:I51">SUM(D47:D50)</f>
        <v>2795</v>
      </c>
      <c r="E51" s="7">
        <f t="shared" si="6"/>
        <v>29123</v>
      </c>
      <c r="F51" s="7">
        <f t="shared" si="6"/>
        <v>8053</v>
      </c>
      <c r="G51" s="7">
        <f t="shared" si="6"/>
        <v>2884</v>
      </c>
      <c r="H51" s="7">
        <f t="shared" si="6"/>
        <v>5924</v>
      </c>
      <c r="I51" s="7">
        <f t="shared" si="6"/>
        <v>5513</v>
      </c>
      <c r="J51" s="7">
        <f aca="true" t="shared" si="7" ref="J51:P51">SUM(J47:J50)</f>
        <v>4500</v>
      </c>
      <c r="K51" s="7">
        <f t="shared" si="7"/>
        <v>4246</v>
      </c>
      <c r="L51" s="23">
        <f t="shared" si="7"/>
        <v>5000</v>
      </c>
      <c r="M51" s="7">
        <f t="shared" si="7"/>
        <v>6798.67</v>
      </c>
      <c r="N51" s="7">
        <f t="shared" si="7"/>
        <v>5000</v>
      </c>
      <c r="O51" s="75">
        <f t="shared" si="7"/>
        <v>6818</v>
      </c>
      <c r="P51" s="40">
        <f t="shared" si="7"/>
        <v>6000</v>
      </c>
    </row>
    <row r="52" spans="2:16" ht="15.75">
      <c r="B52" s="3"/>
      <c r="C52" s="3"/>
      <c r="D52" s="7"/>
      <c r="E52" s="7"/>
      <c r="F52" s="7"/>
      <c r="G52" s="7"/>
      <c r="H52" s="7"/>
      <c r="I52" s="7"/>
      <c r="J52" s="7"/>
      <c r="K52" s="40"/>
      <c r="L52" s="23"/>
      <c r="M52" s="7"/>
      <c r="N52" s="7"/>
      <c r="O52" s="75"/>
      <c r="P52" s="40"/>
    </row>
    <row r="53" spans="1:16" ht="15.75">
      <c r="A53" s="3" t="s">
        <v>94</v>
      </c>
      <c r="B53" s="3" t="s">
        <v>11</v>
      </c>
      <c r="C53" s="3" t="s">
        <v>50</v>
      </c>
      <c r="D53" s="7">
        <v>11556.64</v>
      </c>
      <c r="E53" s="7">
        <v>5572</v>
      </c>
      <c r="F53" s="7">
        <v>15740</v>
      </c>
      <c r="G53" s="7">
        <v>16068</v>
      </c>
      <c r="H53" s="7">
        <v>9623.9</v>
      </c>
      <c r="I53" s="7">
        <v>11270.24</v>
      </c>
      <c r="J53" s="7">
        <v>0</v>
      </c>
      <c r="K53" s="7">
        <v>0</v>
      </c>
      <c r="L53" s="23">
        <v>0</v>
      </c>
      <c r="M53" s="7">
        <v>0</v>
      </c>
      <c r="N53" s="7"/>
      <c r="O53" s="75">
        <v>0</v>
      </c>
      <c r="P53" s="40"/>
    </row>
    <row r="54" spans="1:16" ht="15.75">
      <c r="A54" s="3" t="s">
        <v>92</v>
      </c>
      <c r="B54" s="3" t="s">
        <v>11</v>
      </c>
      <c r="C54" s="3" t="s">
        <v>51</v>
      </c>
      <c r="D54" s="7">
        <v>2007</v>
      </c>
      <c r="E54" s="7">
        <v>4452.04</v>
      </c>
      <c r="F54" s="7">
        <v>4845.63</v>
      </c>
      <c r="G54" s="7">
        <v>1668.6</v>
      </c>
      <c r="H54" s="7">
        <v>1563.4</v>
      </c>
      <c r="I54" s="7">
        <v>2169.81</v>
      </c>
      <c r="J54" s="7">
        <v>1500</v>
      </c>
      <c r="K54" s="7">
        <v>922</v>
      </c>
      <c r="L54" s="23">
        <v>675</v>
      </c>
      <c r="M54" s="7">
        <v>1030</v>
      </c>
      <c r="N54" s="7">
        <v>675</v>
      </c>
      <c r="O54" s="75">
        <v>1517</v>
      </c>
      <c r="P54" s="40">
        <v>675</v>
      </c>
    </row>
    <row r="55" spans="1:16" ht="15.75">
      <c r="A55" s="3" t="s">
        <v>122</v>
      </c>
      <c r="B55" s="3" t="s">
        <v>11</v>
      </c>
      <c r="C55" s="3" t="s">
        <v>123</v>
      </c>
      <c r="D55" s="7">
        <v>0</v>
      </c>
      <c r="E55" s="7">
        <v>0</v>
      </c>
      <c r="F55" s="7">
        <v>12515.5</v>
      </c>
      <c r="G55" s="7">
        <v>11201</v>
      </c>
      <c r="H55" s="7">
        <v>20241.88</v>
      </c>
      <c r="I55" s="7">
        <v>18932.88</v>
      </c>
      <c r="J55" s="7">
        <v>15000</v>
      </c>
      <c r="K55" s="7">
        <v>11128.19</v>
      </c>
      <c r="L55" s="23">
        <v>7500</v>
      </c>
      <c r="M55" s="7">
        <v>10330.7</v>
      </c>
      <c r="N55" s="7">
        <v>7500</v>
      </c>
      <c r="O55" s="75">
        <v>9963.15</v>
      </c>
      <c r="P55" s="40">
        <v>8000</v>
      </c>
    </row>
    <row r="56" spans="1:16" ht="15.75">
      <c r="A56" s="3" t="s">
        <v>151</v>
      </c>
      <c r="B56" s="3" t="s">
        <v>11</v>
      </c>
      <c r="C56" s="3" t="s">
        <v>160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1204.33</v>
      </c>
      <c r="J56" s="7">
        <v>1000</v>
      </c>
      <c r="K56" s="7">
        <v>0</v>
      </c>
      <c r="L56" s="23">
        <v>0</v>
      </c>
      <c r="M56" s="7">
        <v>0</v>
      </c>
      <c r="N56" s="7">
        <v>0</v>
      </c>
      <c r="O56" s="75"/>
      <c r="P56" s="40"/>
    </row>
    <row r="57" spans="1:16" ht="15.75">
      <c r="A57" s="3" t="s">
        <v>91</v>
      </c>
      <c r="B57" s="3" t="s">
        <v>11</v>
      </c>
      <c r="C57" s="3" t="s">
        <v>36</v>
      </c>
      <c r="D57" s="7">
        <v>520</v>
      </c>
      <c r="E57" s="7">
        <v>250</v>
      </c>
      <c r="F57" s="7">
        <v>360</v>
      </c>
      <c r="G57" s="7">
        <v>745</v>
      </c>
      <c r="H57" s="7">
        <v>905</v>
      </c>
      <c r="I57" s="7">
        <v>1510</v>
      </c>
      <c r="J57" s="7">
        <v>1000</v>
      </c>
      <c r="K57" s="7">
        <v>615</v>
      </c>
      <c r="L57" s="23">
        <v>535</v>
      </c>
      <c r="M57" s="7">
        <v>2520</v>
      </c>
      <c r="N57" s="7">
        <v>535</v>
      </c>
      <c r="O57" s="75">
        <v>4690</v>
      </c>
      <c r="P57" s="40">
        <v>535</v>
      </c>
    </row>
    <row r="58" spans="1:16" ht="20.25">
      <c r="A58" s="3" t="s">
        <v>93</v>
      </c>
      <c r="B58" s="3" t="s">
        <v>11</v>
      </c>
      <c r="C58" s="3" t="s">
        <v>52</v>
      </c>
      <c r="D58" s="8">
        <v>734.65</v>
      </c>
      <c r="E58" s="8">
        <v>718</v>
      </c>
      <c r="F58" s="8">
        <v>124</v>
      </c>
      <c r="G58" s="8">
        <v>114</v>
      </c>
      <c r="H58" s="8">
        <v>350</v>
      </c>
      <c r="I58" s="8">
        <v>425.85</v>
      </c>
      <c r="J58" s="8">
        <v>125</v>
      </c>
      <c r="K58" s="8">
        <v>700</v>
      </c>
      <c r="L58" s="52">
        <v>125</v>
      </c>
      <c r="M58" s="8">
        <v>249.06</v>
      </c>
      <c r="N58" s="8">
        <v>125</v>
      </c>
      <c r="O58" s="76">
        <v>1808</v>
      </c>
      <c r="P58" s="64">
        <v>125</v>
      </c>
    </row>
    <row r="59" spans="2:16" ht="15.75">
      <c r="B59" s="3" t="s">
        <v>62</v>
      </c>
      <c r="C59" s="3"/>
      <c r="D59" s="7">
        <f aca="true" t="shared" si="8" ref="D59:I59">SUM(D53:D58)</f>
        <v>14818.289999999999</v>
      </c>
      <c r="E59" s="7">
        <f t="shared" si="8"/>
        <v>10992.04</v>
      </c>
      <c r="F59" s="7">
        <f t="shared" si="8"/>
        <v>33585.130000000005</v>
      </c>
      <c r="G59" s="7">
        <f t="shared" si="8"/>
        <v>29796.6</v>
      </c>
      <c r="H59" s="7">
        <f t="shared" si="8"/>
        <v>32684.18</v>
      </c>
      <c r="I59" s="7">
        <f t="shared" si="8"/>
        <v>35513.11</v>
      </c>
      <c r="J59" s="7">
        <f aca="true" t="shared" si="9" ref="J59:P59">SUM(J53:J58)</f>
        <v>18625</v>
      </c>
      <c r="K59" s="7">
        <f t="shared" si="9"/>
        <v>13365.19</v>
      </c>
      <c r="L59" s="23">
        <f t="shared" si="9"/>
        <v>8835</v>
      </c>
      <c r="M59" s="7">
        <f t="shared" si="9"/>
        <v>14129.76</v>
      </c>
      <c r="N59" s="7">
        <f t="shared" si="9"/>
        <v>8835</v>
      </c>
      <c r="O59" s="75">
        <f t="shared" si="9"/>
        <v>17978.15</v>
      </c>
      <c r="P59" s="40">
        <f t="shared" si="9"/>
        <v>9335</v>
      </c>
    </row>
    <row r="60" spans="2:16" ht="15.75">
      <c r="B60" s="3"/>
      <c r="C60" s="3"/>
      <c r="D60" s="7"/>
      <c r="E60" s="7"/>
      <c r="F60" s="7"/>
      <c r="G60" s="7"/>
      <c r="H60" s="7"/>
      <c r="I60" s="7"/>
      <c r="J60" s="7"/>
      <c r="K60" s="40"/>
      <c r="L60" s="23"/>
      <c r="M60" s="7"/>
      <c r="N60" s="7"/>
      <c r="O60" s="75"/>
      <c r="P60" s="40"/>
    </row>
    <row r="61" spans="1:16" ht="15.75">
      <c r="A61" s="3" t="s">
        <v>95</v>
      </c>
      <c r="B61" s="3" t="s">
        <v>5</v>
      </c>
      <c r="C61" s="3" t="s">
        <v>28</v>
      </c>
      <c r="D61" s="7">
        <v>40</v>
      </c>
      <c r="E61" s="7">
        <v>163</v>
      </c>
      <c r="F61" s="7">
        <v>2770</v>
      </c>
      <c r="G61" s="7">
        <v>306</v>
      </c>
      <c r="H61" s="7">
        <v>88</v>
      </c>
      <c r="I61" s="7">
        <v>335</v>
      </c>
      <c r="J61" s="7">
        <v>200</v>
      </c>
      <c r="K61" s="7">
        <v>370</v>
      </c>
      <c r="L61" s="23">
        <v>200</v>
      </c>
      <c r="M61" s="7">
        <v>420</v>
      </c>
      <c r="N61" s="7">
        <v>200</v>
      </c>
      <c r="O61" s="75">
        <v>335</v>
      </c>
      <c r="P61" s="40">
        <v>200</v>
      </c>
    </row>
    <row r="62" spans="1:16" ht="15.75">
      <c r="A62" s="3" t="s">
        <v>96</v>
      </c>
      <c r="B62" s="3" t="s">
        <v>5</v>
      </c>
      <c r="C62" s="3" t="s">
        <v>124</v>
      </c>
      <c r="D62" s="7">
        <v>11715</v>
      </c>
      <c r="E62" s="7">
        <v>12075</v>
      </c>
      <c r="F62" s="7">
        <v>11620</v>
      </c>
      <c r="G62" s="7">
        <v>11985</v>
      </c>
      <c r="H62" s="7">
        <v>12876</v>
      </c>
      <c r="I62" s="7">
        <v>14020</v>
      </c>
      <c r="J62" s="7">
        <v>12500</v>
      </c>
      <c r="K62" s="7">
        <v>11550</v>
      </c>
      <c r="L62" s="23">
        <v>9000</v>
      </c>
      <c r="M62" s="7">
        <v>12183.08</v>
      </c>
      <c r="N62" s="7">
        <v>9000</v>
      </c>
      <c r="O62" s="75">
        <v>12830</v>
      </c>
      <c r="P62" s="40">
        <v>10000</v>
      </c>
    </row>
    <row r="63" spans="1:16" ht="15.75">
      <c r="A63" s="3" t="s">
        <v>152</v>
      </c>
      <c r="B63" s="3" t="s">
        <v>5</v>
      </c>
      <c r="C63" s="3" t="s">
        <v>157</v>
      </c>
      <c r="D63" s="7">
        <v>0</v>
      </c>
      <c r="E63" s="7"/>
      <c r="F63" s="7"/>
      <c r="G63" s="7"/>
      <c r="H63" s="7"/>
      <c r="I63" s="7">
        <v>2579</v>
      </c>
      <c r="J63" s="7">
        <v>2000</v>
      </c>
      <c r="K63" s="7">
        <v>2810</v>
      </c>
      <c r="L63" s="23">
        <v>2000</v>
      </c>
      <c r="M63" s="7">
        <v>3330</v>
      </c>
      <c r="N63" s="7">
        <v>2000</v>
      </c>
      <c r="O63" s="75">
        <v>2960</v>
      </c>
      <c r="P63" s="40">
        <v>2000</v>
      </c>
    </row>
    <row r="64" spans="1:16" ht="15.75">
      <c r="A64" s="3" t="s">
        <v>177</v>
      </c>
      <c r="B64" s="3" t="s">
        <v>5</v>
      </c>
      <c r="C64" s="3" t="s">
        <v>178</v>
      </c>
      <c r="D64" s="7"/>
      <c r="E64" s="7"/>
      <c r="F64" s="7"/>
      <c r="G64" s="7"/>
      <c r="H64" s="7"/>
      <c r="I64" s="7"/>
      <c r="J64" s="7">
        <v>0</v>
      </c>
      <c r="K64" s="7">
        <v>15</v>
      </c>
      <c r="L64" s="23">
        <v>0</v>
      </c>
      <c r="M64" s="7">
        <v>165</v>
      </c>
      <c r="N64" s="7">
        <v>0</v>
      </c>
      <c r="O64" s="75">
        <v>25</v>
      </c>
      <c r="P64" s="40">
        <v>0</v>
      </c>
    </row>
    <row r="65" spans="1:16" ht="15.75">
      <c r="A65" s="3" t="s">
        <v>153</v>
      </c>
      <c r="B65" s="3" t="s">
        <v>5</v>
      </c>
      <c r="C65" s="3" t="s">
        <v>154</v>
      </c>
      <c r="D65" s="7">
        <v>0</v>
      </c>
      <c r="E65" s="7"/>
      <c r="F65" s="7"/>
      <c r="G65" s="7"/>
      <c r="H65" s="7"/>
      <c r="I65" s="7">
        <v>2991</v>
      </c>
      <c r="J65" s="7">
        <v>1500</v>
      </c>
      <c r="K65" s="7">
        <v>7567</v>
      </c>
      <c r="L65" s="23">
        <v>5000</v>
      </c>
      <c r="M65" s="7">
        <v>6869</v>
      </c>
      <c r="N65" s="7">
        <v>5000</v>
      </c>
      <c r="O65" s="75">
        <v>4125</v>
      </c>
      <c r="P65" s="40">
        <v>4000</v>
      </c>
    </row>
    <row r="66" spans="1:16" ht="15.75">
      <c r="A66" s="3" t="s">
        <v>97</v>
      </c>
      <c r="B66" s="3" t="s">
        <v>5</v>
      </c>
      <c r="C66" s="3" t="s">
        <v>29</v>
      </c>
      <c r="D66" s="7">
        <v>2104</v>
      </c>
      <c r="E66" s="7">
        <v>2951.32</v>
      </c>
      <c r="F66" s="7">
        <v>3654</v>
      </c>
      <c r="G66" s="7">
        <v>3927.76</v>
      </c>
      <c r="H66" s="7">
        <v>4302.5</v>
      </c>
      <c r="I66" s="7">
        <v>3927.29</v>
      </c>
      <c r="J66" s="7">
        <v>2500</v>
      </c>
      <c r="K66" s="7">
        <v>7968.74</v>
      </c>
      <c r="L66" s="23">
        <v>5000</v>
      </c>
      <c r="M66" s="7">
        <v>12554.05</v>
      </c>
      <c r="N66" s="7">
        <v>5000</v>
      </c>
      <c r="O66" s="75">
        <v>11400.71</v>
      </c>
      <c r="P66" s="40">
        <v>10000</v>
      </c>
    </row>
    <row r="67" spans="1:16" ht="15.75">
      <c r="A67" s="3" t="s">
        <v>224</v>
      </c>
      <c r="B67" s="3" t="s">
        <v>5</v>
      </c>
      <c r="C67" s="3" t="s">
        <v>225</v>
      </c>
      <c r="D67" s="7"/>
      <c r="E67" s="7"/>
      <c r="F67" s="7"/>
      <c r="G67" s="7"/>
      <c r="H67" s="7"/>
      <c r="I67" s="7"/>
      <c r="J67" s="7">
        <v>0</v>
      </c>
      <c r="K67" s="7">
        <v>0</v>
      </c>
      <c r="L67" s="23">
        <v>0</v>
      </c>
      <c r="M67" s="7">
        <v>0</v>
      </c>
      <c r="N67" s="7">
        <v>0</v>
      </c>
      <c r="O67" s="75">
        <v>0</v>
      </c>
      <c r="P67" s="40">
        <v>1000</v>
      </c>
    </row>
    <row r="68" spans="1:16" ht="15.75">
      <c r="A68" s="3" t="s">
        <v>98</v>
      </c>
      <c r="B68" s="3" t="s">
        <v>5</v>
      </c>
      <c r="C68" s="3" t="s">
        <v>30</v>
      </c>
      <c r="D68" s="7">
        <v>977</v>
      </c>
      <c r="E68" s="7">
        <v>1068</v>
      </c>
      <c r="F68" s="7">
        <v>1357</v>
      </c>
      <c r="G68" s="7">
        <v>1873</v>
      </c>
      <c r="H68" s="7">
        <v>2359</v>
      </c>
      <c r="I68" s="7">
        <v>2285</v>
      </c>
      <c r="J68" s="7">
        <v>1500</v>
      </c>
      <c r="K68" s="7">
        <v>1795</v>
      </c>
      <c r="L68" s="23">
        <v>1500</v>
      </c>
      <c r="M68" s="7">
        <v>2095</v>
      </c>
      <c r="N68" s="7">
        <v>1500</v>
      </c>
      <c r="O68" s="75">
        <v>1350</v>
      </c>
      <c r="P68" s="40">
        <v>1500</v>
      </c>
    </row>
    <row r="69" spans="1:16" ht="15.75">
      <c r="A69" s="3" t="s">
        <v>99</v>
      </c>
      <c r="B69" s="3" t="s">
        <v>5</v>
      </c>
      <c r="C69" s="3" t="s">
        <v>31</v>
      </c>
      <c r="D69" s="7">
        <v>16641</v>
      </c>
      <c r="E69" s="7">
        <v>20022</v>
      </c>
      <c r="F69" s="7">
        <v>20648</v>
      </c>
      <c r="G69" s="7">
        <v>22491</v>
      </c>
      <c r="H69" s="7">
        <v>26100</v>
      </c>
      <c r="I69" s="7">
        <v>27839</v>
      </c>
      <c r="J69" s="7">
        <v>22500</v>
      </c>
      <c r="K69" s="7">
        <v>36127</v>
      </c>
      <c r="L69" s="23">
        <v>27000</v>
      </c>
      <c r="M69" s="7">
        <v>33395</v>
      </c>
      <c r="N69" s="7">
        <v>27000</v>
      </c>
      <c r="O69" s="75">
        <v>30804</v>
      </c>
      <c r="P69" s="40">
        <v>27000</v>
      </c>
    </row>
    <row r="70" spans="1:16" ht="15.75">
      <c r="A70" s="3" t="s">
        <v>226</v>
      </c>
      <c r="B70" s="3" t="s">
        <v>5</v>
      </c>
      <c r="C70" s="3" t="s">
        <v>227</v>
      </c>
      <c r="D70" s="7"/>
      <c r="E70" s="7"/>
      <c r="F70" s="7"/>
      <c r="G70" s="7"/>
      <c r="H70" s="7"/>
      <c r="I70" s="7"/>
      <c r="J70" s="7">
        <v>0</v>
      </c>
      <c r="K70" s="7">
        <v>0</v>
      </c>
      <c r="L70" s="23">
        <v>0</v>
      </c>
      <c r="M70" s="7">
        <v>0</v>
      </c>
      <c r="N70" s="7">
        <v>0</v>
      </c>
      <c r="O70" s="75">
        <v>10300.15</v>
      </c>
      <c r="P70" s="40">
        <v>10000</v>
      </c>
    </row>
    <row r="71" spans="1:16" ht="20.25">
      <c r="A71" s="3" t="s">
        <v>100</v>
      </c>
      <c r="B71" s="3" t="s">
        <v>5</v>
      </c>
      <c r="C71" s="3" t="s">
        <v>39</v>
      </c>
      <c r="D71" s="8">
        <v>111533.38</v>
      </c>
      <c r="E71" s="8">
        <v>96955.62</v>
      </c>
      <c r="F71" s="8">
        <v>94577.38</v>
      </c>
      <c r="G71" s="8">
        <v>85456.12</v>
      </c>
      <c r="H71" s="8">
        <v>85046.33</v>
      </c>
      <c r="I71" s="8">
        <v>62239.17</v>
      </c>
      <c r="J71" s="8">
        <v>85000</v>
      </c>
      <c r="K71" s="8">
        <v>87441.65</v>
      </c>
      <c r="L71" s="52">
        <v>80000</v>
      </c>
      <c r="M71" s="8">
        <v>80261.58</v>
      </c>
      <c r="N71" s="8">
        <v>80000</v>
      </c>
      <c r="O71" s="76">
        <v>82870.74</v>
      </c>
      <c r="P71" s="64">
        <v>80000</v>
      </c>
    </row>
    <row r="72" spans="2:16" ht="15.75">
      <c r="B72" s="3" t="s">
        <v>62</v>
      </c>
      <c r="C72" s="3"/>
      <c r="D72" s="7">
        <f aca="true" t="shared" si="10" ref="D72:P72">SUM(D61:D71)</f>
        <v>143010.38</v>
      </c>
      <c r="E72" s="7">
        <f t="shared" si="10"/>
        <v>133234.94</v>
      </c>
      <c r="F72" s="7">
        <f t="shared" si="10"/>
        <v>134626.38</v>
      </c>
      <c r="G72" s="7">
        <f t="shared" si="10"/>
        <v>126038.88</v>
      </c>
      <c r="H72" s="7">
        <f t="shared" si="10"/>
        <v>130771.83</v>
      </c>
      <c r="I72" s="7">
        <f t="shared" si="10"/>
        <v>116215.45999999999</v>
      </c>
      <c r="J72" s="7">
        <f t="shared" si="10"/>
        <v>127700</v>
      </c>
      <c r="K72" s="7">
        <f t="shared" si="10"/>
        <v>155644.38999999998</v>
      </c>
      <c r="L72" s="23">
        <f t="shared" si="10"/>
        <v>129700</v>
      </c>
      <c r="M72" s="7">
        <f t="shared" si="10"/>
        <v>151272.71000000002</v>
      </c>
      <c r="N72" s="7">
        <f t="shared" si="10"/>
        <v>129700</v>
      </c>
      <c r="O72" s="75">
        <f t="shared" si="10"/>
        <v>157000.6</v>
      </c>
      <c r="P72" s="40">
        <f t="shared" si="10"/>
        <v>145700</v>
      </c>
    </row>
    <row r="73" spans="2:16" ht="15.75">
      <c r="B73" s="3"/>
      <c r="C73" s="3"/>
      <c r="D73" s="7"/>
      <c r="E73" s="7"/>
      <c r="F73" s="7"/>
      <c r="G73" s="7"/>
      <c r="H73" s="7"/>
      <c r="I73" s="7"/>
      <c r="J73" s="7"/>
      <c r="K73" s="40"/>
      <c r="L73" s="23"/>
      <c r="M73" s="7"/>
      <c r="N73" s="7"/>
      <c r="O73" s="75"/>
      <c r="P73" s="40"/>
    </row>
    <row r="74" spans="1:16" ht="15.75">
      <c r="A74" s="3" t="s">
        <v>102</v>
      </c>
      <c r="B74" s="3" t="s">
        <v>13</v>
      </c>
      <c r="C74" s="3" t="s">
        <v>1</v>
      </c>
      <c r="D74" s="7">
        <v>81194.52</v>
      </c>
      <c r="E74" s="7">
        <v>86953.43</v>
      </c>
      <c r="F74" s="7">
        <v>93466.11</v>
      </c>
      <c r="G74" s="7">
        <v>94026.78</v>
      </c>
      <c r="H74" s="7">
        <v>95685.62</v>
      </c>
      <c r="I74" s="7">
        <v>97198.04</v>
      </c>
      <c r="J74" s="7">
        <v>97344</v>
      </c>
      <c r="K74" s="7">
        <v>94355.01</v>
      </c>
      <c r="L74" s="23">
        <v>91551</v>
      </c>
      <c r="M74" s="7">
        <v>91527.85</v>
      </c>
      <c r="N74" s="7">
        <v>91551</v>
      </c>
      <c r="O74" s="75">
        <v>92862.9</v>
      </c>
      <c r="P74" s="40">
        <v>92863</v>
      </c>
    </row>
    <row r="75" spans="1:16" ht="15.75">
      <c r="A75" s="3" t="s">
        <v>103</v>
      </c>
      <c r="B75" s="3" t="s">
        <v>13</v>
      </c>
      <c r="C75" s="3" t="s">
        <v>59</v>
      </c>
      <c r="D75" s="7">
        <v>0</v>
      </c>
      <c r="E75" s="7">
        <v>0</v>
      </c>
      <c r="F75" s="7">
        <v>0</v>
      </c>
      <c r="G75" s="7">
        <v>80399</v>
      </c>
      <c r="H75" s="7">
        <v>0</v>
      </c>
      <c r="I75" s="7">
        <v>0</v>
      </c>
      <c r="J75" s="7">
        <v>0</v>
      </c>
      <c r="K75" s="40">
        <v>0</v>
      </c>
      <c r="L75" s="23">
        <v>0</v>
      </c>
      <c r="M75" s="7"/>
      <c r="N75" s="7">
        <v>0</v>
      </c>
      <c r="O75" s="75">
        <v>79471</v>
      </c>
      <c r="P75" s="40">
        <v>0</v>
      </c>
    </row>
    <row r="76" spans="1:16" ht="15.75">
      <c r="A76" s="3" t="s">
        <v>101</v>
      </c>
      <c r="B76" s="3" t="s">
        <v>13</v>
      </c>
      <c r="C76" s="3" t="s">
        <v>35</v>
      </c>
      <c r="D76" s="7"/>
      <c r="E76" s="7"/>
      <c r="F76" s="7"/>
      <c r="G76" s="7"/>
      <c r="H76" s="7"/>
      <c r="I76" s="7"/>
      <c r="J76" s="82">
        <v>8000</v>
      </c>
      <c r="K76" s="82">
        <v>3425</v>
      </c>
      <c r="L76" s="83">
        <v>4000</v>
      </c>
      <c r="M76" s="82">
        <v>8588</v>
      </c>
      <c r="N76" s="82">
        <v>4000</v>
      </c>
      <c r="O76" s="84">
        <v>6869</v>
      </c>
      <c r="P76" s="85">
        <v>4000</v>
      </c>
    </row>
    <row r="77" spans="1:16" ht="20.25">
      <c r="A77" s="3" t="s">
        <v>88</v>
      </c>
      <c r="B77" s="3" t="s">
        <v>13</v>
      </c>
      <c r="C77" s="3" t="s">
        <v>229</v>
      </c>
      <c r="D77" s="8">
        <v>12602.5</v>
      </c>
      <c r="E77" s="8">
        <v>6045.05</v>
      </c>
      <c r="F77" s="8">
        <v>7083</v>
      </c>
      <c r="G77" s="8">
        <v>8310</v>
      </c>
      <c r="H77" s="8">
        <v>8303.3</v>
      </c>
      <c r="I77" s="8">
        <v>9004.6</v>
      </c>
      <c r="J77" s="8">
        <v>8000</v>
      </c>
      <c r="K77" s="8">
        <v>8000</v>
      </c>
      <c r="L77" s="52">
        <v>8000</v>
      </c>
      <c r="M77" s="8">
        <v>10000</v>
      </c>
      <c r="N77" s="8">
        <v>10000</v>
      </c>
      <c r="O77" s="76">
        <v>10000</v>
      </c>
      <c r="P77" s="64">
        <v>10000</v>
      </c>
    </row>
    <row r="78" spans="2:16" ht="15.75">
      <c r="B78" s="3" t="s">
        <v>62</v>
      </c>
      <c r="C78" s="3"/>
      <c r="D78" s="7">
        <f aca="true" t="shared" si="11" ref="D78:P78">SUM(D74:D77)</f>
        <v>93797.02</v>
      </c>
      <c r="E78" s="7">
        <f t="shared" si="11"/>
        <v>92998.48</v>
      </c>
      <c r="F78" s="7">
        <f t="shared" si="11"/>
        <v>100549.11</v>
      </c>
      <c r="G78" s="7">
        <f t="shared" si="11"/>
        <v>182735.78</v>
      </c>
      <c r="H78" s="7">
        <f t="shared" si="11"/>
        <v>103988.92</v>
      </c>
      <c r="I78" s="7">
        <f t="shared" si="11"/>
        <v>106202.64</v>
      </c>
      <c r="J78" s="7">
        <f t="shared" si="11"/>
        <v>113344</v>
      </c>
      <c r="K78" s="7">
        <f t="shared" si="11"/>
        <v>105780.01</v>
      </c>
      <c r="L78" s="23">
        <f t="shared" si="11"/>
        <v>103551</v>
      </c>
      <c r="M78" s="7">
        <f t="shared" si="11"/>
        <v>110115.85</v>
      </c>
      <c r="N78" s="7">
        <f t="shared" si="11"/>
        <v>105551</v>
      </c>
      <c r="O78" s="75">
        <f t="shared" si="11"/>
        <v>189202.9</v>
      </c>
      <c r="P78" s="40">
        <f t="shared" si="11"/>
        <v>106863</v>
      </c>
    </row>
    <row r="79" spans="2:16" ht="15.75">
      <c r="B79" s="3"/>
      <c r="C79" s="3"/>
      <c r="D79" s="7"/>
      <c r="E79" s="7"/>
      <c r="F79" s="7"/>
      <c r="G79" s="7"/>
      <c r="H79" s="7"/>
      <c r="I79" s="7"/>
      <c r="J79" s="7"/>
      <c r="K79" s="40"/>
      <c r="L79" s="23"/>
      <c r="M79" s="7"/>
      <c r="N79" s="7"/>
      <c r="O79" s="75"/>
      <c r="P79" s="40"/>
    </row>
    <row r="80" spans="1:16" ht="15.75">
      <c r="A80" s="3" t="s">
        <v>104</v>
      </c>
      <c r="B80" s="3" t="s">
        <v>64</v>
      </c>
      <c r="C80" s="3" t="s">
        <v>23</v>
      </c>
      <c r="D80" s="7">
        <v>8749.37</v>
      </c>
      <c r="E80" s="7">
        <v>17259.45</v>
      </c>
      <c r="F80" s="7">
        <v>13846.8</v>
      </c>
      <c r="G80" s="7">
        <v>2409.04</v>
      </c>
      <c r="H80" s="7">
        <v>14172.11</v>
      </c>
      <c r="I80" s="7">
        <v>19938.55</v>
      </c>
      <c r="J80" s="7">
        <v>2500</v>
      </c>
      <c r="K80" s="7">
        <v>6726.29</v>
      </c>
      <c r="L80" s="23">
        <v>6500</v>
      </c>
      <c r="M80" s="7">
        <v>8994.31</v>
      </c>
      <c r="N80" s="7">
        <v>7500</v>
      </c>
      <c r="O80" s="75">
        <v>11105</v>
      </c>
      <c r="P80" s="40">
        <v>7500</v>
      </c>
    </row>
    <row r="81" spans="1:16" ht="15.75">
      <c r="A81" s="3" t="s">
        <v>105</v>
      </c>
      <c r="B81" s="3" t="s">
        <v>64</v>
      </c>
      <c r="C81" s="3" t="s">
        <v>25</v>
      </c>
      <c r="D81" s="7">
        <v>15433.8</v>
      </c>
      <c r="E81" s="7">
        <v>15335.2</v>
      </c>
      <c r="F81" s="7">
        <v>15464.8</v>
      </c>
      <c r="G81" s="7">
        <v>15587.5</v>
      </c>
      <c r="H81" s="7">
        <v>15549.5</v>
      </c>
      <c r="I81" s="7">
        <v>16860.6</v>
      </c>
      <c r="J81" s="7">
        <v>16860</v>
      </c>
      <c r="K81" s="7">
        <v>16508.3</v>
      </c>
      <c r="L81" s="23">
        <v>16860</v>
      </c>
      <c r="M81" s="7">
        <v>18031.6</v>
      </c>
      <c r="N81" s="7">
        <v>16860</v>
      </c>
      <c r="O81" s="75">
        <v>18627.6</v>
      </c>
      <c r="P81" s="40">
        <v>18500</v>
      </c>
    </row>
    <row r="82" spans="1:16" ht="15.75">
      <c r="A82" s="3" t="s">
        <v>111</v>
      </c>
      <c r="B82" s="3" t="s">
        <v>64</v>
      </c>
      <c r="C82" s="3" t="s">
        <v>16</v>
      </c>
      <c r="D82" s="7">
        <v>32042</v>
      </c>
      <c r="E82" s="7">
        <v>34256.89</v>
      </c>
      <c r="F82" s="7">
        <v>31958.22</v>
      </c>
      <c r="G82" s="7">
        <v>23318.32</v>
      </c>
      <c r="H82" s="7">
        <v>20152.56</v>
      </c>
      <c r="I82" s="7">
        <v>13407.45</v>
      </c>
      <c r="J82" s="7">
        <v>12000</v>
      </c>
      <c r="K82" s="7">
        <v>13385.93</v>
      </c>
      <c r="L82" s="23">
        <v>15000</v>
      </c>
      <c r="M82" s="7">
        <v>15821.6</v>
      </c>
      <c r="N82" s="7">
        <v>15000</v>
      </c>
      <c r="O82" s="75">
        <v>14232.69</v>
      </c>
      <c r="P82" s="40">
        <v>14000</v>
      </c>
    </row>
    <row r="83" spans="1:16" ht="15.75">
      <c r="A83" s="3" t="s">
        <v>112</v>
      </c>
      <c r="B83" s="3" t="s">
        <v>64</v>
      </c>
      <c r="C83" s="3" t="s">
        <v>15</v>
      </c>
      <c r="D83" s="7">
        <v>40360.14</v>
      </c>
      <c r="E83" s="7">
        <v>61958.67</v>
      </c>
      <c r="F83" s="7">
        <v>6630.12</v>
      </c>
      <c r="G83" s="7">
        <v>42851.88</v>
      </c>
      <c r="H83" s="7">
        <v>50178.51</v>
      </c>
      <c r="I83" s="7">
        <v>55594.35</v>
      </c>
      <c r="J83" s="7">
        <v>45000</v>
      </c>
      <c r="K83" s="7">
        <v>41797.47</v>
      </c>
      <c r="L83" s="23">
        <v>47000</v>
      </c>
      <c r="M83" s="7">
        <v>30688.06</v>
      </c>
      <c r="N83" s="7">
        <v>35000</v>
      </c>
      <c r="O83" s="75">
        <v>21511.43</v>
      </c>
      <c r="P83" s="40">
        <v>20000</v>
      </c>
    </row>
    <row r="84" spans="1:16" ht="15.75">
      <c r="A84" s="3" t="s">
        <v>106</v>
      </c>
      <c r="B84" s="3" t="s">
        <v>64</v>
      </c>
      <c r="C84" s="3" t="s">
        <v>24</v>
      </c>
      <c r="D84" s="7">
        <v>840</v>
      </c>
      <c r="E84" s="7">
        <v>570</v>
      </c>
      <c r="F84" s="7">
        <v>584</v>
      </c>
      <c r="G84" s="7">
        <v>1035</v>
      </c>
      <c r="H84" s="7">
        <v>1155</v>
      </c>
      <c r="I84" s="7">
        <v>1335</v>
      </c>
      <c r="J84" s="7">
        <v>1000</v>
      </c>
      <c r="K84" s="7">
        <v>1440</v>
      </c>
      <c r="L84" s="23">
        <v>1000</v>
      </c>
      <c r="M84" s="7">
        <v>1365</v>
      </c>
      <c r="N84" s="7">
        <v>1000</v>
      </c>
      <c r="O84" s="75">
        <v>1470</v>
      </c>
      <c r="P84" s="40">
        <v>1000</v>
      </c>
    </row>
    <row r="85" spans="1:16" ht="15.75">
      <c r="A85" s="3" t="s">
        <v>110</v>
      </c>
      <c r="B85" s="3" t="s">
        <v>64</v>
      </c>
      <c r="C85" s="3" t="s">
        <v>61</v>
      </c>
      <c r="D85" s="7">
        <v>2774</v>
      </c>
      <c r="E85" s="7">
        <v>3075</v>
      </c>
      <c r="F85" s="7">
        <v>2771</v>
      </c>
      <c r="G85" s="7">
        <v>2785</v>
      </c>
      <c r="H85" s="7">
        <v>2950</v>
      </c>
      <c r="I85" s="7">
        <v>2534</v>
      </c>
      <c r="J85" s="7">
        <v>2500</v>
      </c>
      <c r="K85" s="7">
        <v>2833</v>
      </c>
      <c r="L85" s="23">
        <v>2500</v>
      </c>
      <c r="M85" s="7">
        <v>2744</v>
      </c>
      <c r="N85" s="7">
        <v>2500</v>
      </c>
      <c r="O85" s="75">
        <v>3267</v>
      </c>
      <c r="P85" s="40">
        <v>2500</v>
      </c>
    </row>
    <row r="86" spans="1:16" ht="15.75">
      <c r="A86" s="3" t="s">
        <v>107</v>
      </c>
      <c r="B86" s="3" t="s">
        <v>64</v>
      </c>
      <c r="C86" s="3" t="s">
        <v>2</v>
      </c>
      <c r="D86" s="7">
        <v>504783.91</v>
      </c>
      <c r="E86" s="7">
        <v>546344.75</v>
      </c>
      <c r="F86" s="7">
        <v>557781.2</v>
      </c>
      <c r="G86" s="7">
        <v>573989.86</v>
      </c>
      <c r="H86" s="7">
        <v>618136.74</v>
      </c>
      <c r="I86" s="7">
        <v>691119.01</v>
      </c>
      <c r="J86" s="7">
        <v>685000</v>
      </c>
      <c r="K86" s="7">
        <v>731440.59</v>
      </c>
      <c r="L86" s="23">
        <v>660000</v>
      </c>
      <c r="M86" s="7">
        <v>809414.7</v>
      </c>
      <c r="N86" s="7">
        <v>660000</v>
      </c>
      <c r="O86" s="75">
        <v>791687.38</v>
      </c>
      <c r="P86" s="40">
        <v>700000</v>
      </c>
    </row>
    <row r="87" spans="1:16" ht="15.75">
      <c r="A87" s="3" t="s">
        <v>109</v>
      </c>
      <c r="B87" s="3" t="s">
        <v>64</v>
      </c>
      <c r="C87" s="3" t="s">
        <v>3</v>
      </c>
      <c r="D87" s="7">
        <v>3232</v>
      </c>
      <c r="E87" s="7">
        <v>3574</v>
      </c>
      <c r="F87" s="7">
        <v>1576</v>
      </c>
      <c r="G87" s="7">
        <v>2501.24</v>
      </c>
      <c r="H87" s="7">
        <v>4012</v>
      </c>
      <c r="I87" s="7">
        <v>2613</v>
      </c>
      <c r="J87" s="7">
        <v>2500</v>
      </c>
      <c r="K87" s="7">
        <v>2678.5</v>
      </c>
      <c r="L87" s="23">
        <v>2500</v>
      </c>
      <c r="M87" s="7">
        <v>4339</v>
      </c>
      <c r="N87" s="7">
        <v>2500</v>
      </c>
      <c r="O87" s="75">
        <v>3631.5</v>
      </c>
      <c r="P87" s="40">
        <v>2500</v>
      </c>
    </row>
    <row r="88" spans="1:16" ht="15.75">
      <c r="A88" s="3" t="s">
        <v>108</v>
      </c>
      <c r="B88" s="3" t="s">
        <v>64</v>
      </c>
      <c r="C88" s="3" t="s">
        <v>45</v>
      </c>
      <c r="D88" s="7">
        <v>10821.15</v>
      </c>
      <c r="E88" s="7">
        <v>10462.83</v>
      </c>
      <c r="F88" s="7">
        <v>10025.03</v>
      </c>
      <c r="G88" s="7">
        <v>8570.31</v>
      </c>
      <c r="H88" s="7">
        <v>10306.81</v>
      </c>
      <c r="I88" s="7">
        <v>10939.86</v>
      </c>
      <c r="J88" s="7">
        <v>10000</v>
      </c>
      <c r="K88" s="7">
        <v>11732.75</v>
      </c>
      <c r="L88" s="23">
        <v>10000</v>
      </c>
      <c r="M88" s="7">
        <v>11450.85</v>
      </c>
      <c r="N88" s="7">
        <v>10000</v>
      </c>
      <c r="O88" s="75">
        <v>11800</v>
      </c>
      <c r="P88" s="40">
        <v>10000</v>
      </c>
    </row>
    <row r="89" spans="1:16" ht="15.75">
      <c r="A89" s="3" t="s">
        <v>115</v>
      </c>
      <c r="B89" s="3" t="s">
        <v>64</v>
      </c>
      <c r="C89" s="3" t="s">
        <v>116</v>
      </c>
      <c r="D89" s="7">
        <v>30</v>
      </c>
      <c r="E89" s="7">
        <v>0</v>
      </c>
      <c r="F89" s="7">
        <v>0</v>
      </c>
      <c r="G89" s="7"/>
      <c r="H89" s="7"/>
      <c r="I89" s="7"/>
      <c r="J89" s="7"/>
      <c r="K89" s="40"/>
      <c r="L89" s="23"/>
      <c r="M89" s="7"/>
      <c r="N89" s="7"/>
      <c r="O89" s="75"/>
      <c r="P89" s="40"/>
    </row>
    <row r="90" spans="1:16" ht="20.25">
      <c r="A90" s="3" t="s">
        <v>113</v>
      </c>
      <c r="B90" s="3" t="s">
        <v>64</v>
      </c>
      <c r="C90" s="3" t="s">
        <v>47</v>
      </c>
      <c r="D90" s="8">
        <v>0</v>
      </c>
      <c r="E90" s="8">
        <v>0</v>
      </c>
      <c r="F90" s="8">
        <v>62</v>
      </c>
      <c r="G90" s="8">
        <v>141.71</v>
      </c>
      <c r="H90" s="8">
        <v>60.67</v>
      </c>
      <c r="I90" s="8">
        <v>226.4</v>
      </c>
      <c r="J90" s="8">
        <v>100</v>
      </c>
      <c r="K90" s="8">
        <v>820.27</v>
      </c>
      <c r="L90" s="52">
        <v>100</v>
      </c>
      <c r="M90" s="8">
        <v>188</v>
      </c>
      <c r="N90" s="8">
        <v>100</v>
      </c>
      <c r="O90" s="76">
        <v>45.54</v>
      </c>
      <c r="P90" s="64">
        <v>100</v>
      </c>
    </row>
    <row r="91" spans="2:16" ht="15.75">
      <c r="B91" s="3" t="s">
        <v>62</v>
      </c>
      <c r="C91" s="3"/>
      <c r="D91" s="7">
        <f aca="true" t="shared" si="12" ref="D91:J91">SUM(D80:D90)</f>
        <v>619066.37</v>
      </c>
      <c r="E91" s="7">
        <f t="shared" si="12"/>
        <v>692836.7899999999</v>
      </c>
      <c r="F91" s="7">
        <f t="shared" si="12"/>
        <v>640699.1699999999</v>
      </c>
      <c r="G91" s="7">
        <f t="shared" si="12"/>
        <v>673189.86</v>
      </c>
      <c r="H91" s="7">
        <f t="shared" si="12"/>
        <v>736673.9</v>
      </c>
      <c r="I91" s="7">
        <f t="shared" si="12"/>
        <v>814568.22</v>
      </c>
      <c r="J91" s="7">
        <f t="shared" si="12"/>
        <v>777460</v>
      </c>
      <c r="K91" s="7">
        <f aca="true" t="shared" si="13" ref="K91:P91">SUM(K80:K90)</f>
        <v>829363.1</v>
      </c>
      <c r="L91" s="23">
        <f t="shared" si="13"/>
        <v>761460</v>
      </c>
      <c r="M91" s="7">
        <f t="shared" si="13"/>
        <v>903037.1199999999</v>
      </c>
      <c r="N91" s="7">
        <f t="shared" si="13"/>
        <v>750460</v>
      </c>
      <c r="O91" s="75">
        <f t="shared" si="13"/>
        <v>877378.14</v>
      </c>
      <c r="P91" s="40">
        <f t="shared" si="13"/>
        <v>776100</v>
      </c>
    </row>
    <row r="92" spans="2:16" ht="15.75">
      <c r="B92" s="3"/>
      <c r="C92" s="3"/>
      <c r="D92" s="7"/>
      <c r="E92" s="7"/>
      <c r="F92" s="7"/>
      <c r="G92" s="7"/>
      <c r="H92" s="7"/>
      <c r="I92" s="7"/>
      <c r="J92" s="7"/>
      <c r="K92" s="40"/>
      <c r="L92" s="23"/>
      <c r="M92" s="7"/>
      <c r="N92" s="7"/>
      <c r="O92" s="75"/>
      <c r="P92" s="40"/>
    </row>
    <row r="93" spans="1:16" ht="15.75">
      <c r="A93" s="3" t="s">
        <v>117</v>
      </c>
      <c r="B93" s="3" t="s">
        <v>4</v>
      </c>
      <c r="C93" s="3" t="s">
        <v>12</v>
      </c>
      <c r="D93" s="7">
        <v>1706.83</v>
      </c>
      <c r="E93" s="7">
        <v>157.75</v>
      </c>
      <c r="F93" s="7">
        <v>0</v>
      </c>
      <c r="G93" s="7">
        <v>1191.03</v>
      </c>
      <c r="H93" s="7">
        <v>560</v>
      </c>
      <c r="I93" s="7">
        <v>0</v>
      </c>
      <c r="J93" s="7">
        <v>0</v>
      </c>
      <c r="K93" s="7">
        <v>84.29</v>
      </c>
      <c r="L93" s="23">
        <v>0</v>
      </c>
      <c r="M93" s="7"/>
      <c r="N93" s="7"/>
      <c r="O93" s="75"/>
      <c r="P93" s="40"/>
    </row>
    <row r="94" spans="2:16" ht="15.75">
      <c r="B94" s="3"/>
      <c r="C94" s="3"/>
      <c r="D94" s="7"/>
      <c r="E94" s="7"/>
      <c r="F94" s="7"/>
      <c r="G94" s="7"/>
      <c r="H94" s="7"/>
      <c r="I94" s="7"/>
      <c r="J94" s="7"/>
      <c r="K94" s="40"/>
      <c r="L94" s="23"/>
      <c r="M94" s="7"/>
      <c r="N94" s="7"/>
      <c r="O94" s="75"/>
      <c r="P94" s="40"/>
    </row>
    <row r="95" spans="2:16" ht="15.75">
      <c r="B95" s="3"/>
      <c r="C95" s="3" t="s">
        <v>174</v>
      </c>
      <c r="D95" s="7" t="e">
        <f>D10+D29+D41+D45+D51+D59+D72+D78+D91+D93+#REF!</f>
        <v>#REF!</v>
      </c>
      <c r="E95" s="7" t="e">
        <f>E10+E29+E41+E45+E51+E59+E72+E78+E91+E93+#REF!</f>
        <v>#REF!</v>
      </c>
      <c r="F95" s="7" t="e">
        <f>F10+F29+F41+F45+F51+F59+F72+F78+F91+F93+#REF!</f>
        <v>#REF!</v>
      </c>
      <c r="G95" s="7" t="e">
        <f>G10+G29+G41+G45+G51+G59+G72+G78+G91+G93+#REF!</f>
        <v>#REF!</v>
      </c>
      <c r="H95" s="7" t="e">
        <f>H10+H29+H41+H45+H51+H59+H72+H78+H91+H93+#REF!</f>
        <v>#REF!</v>
      </c>
      <c r="I95" s="7" t="e">
        <f>I10+I29+I41+I45+I51+I59+I72+I78+I91+I93+#REF!</f>
        <v>#REF!</v>
      </c>
      <c r="J95" s="7">
        <f aca="true" t="shared" si="14" ref="J95:P95">J10+J29+J41+J45+J51+J59+J72+J78+J91+J93</f>
        <v>1825371.6600000001</v>
      </c>
      <c r="K95" s="7">
        <f t="shared" si="14"/>
        <v>1969447.2399999998</v>
      </c>
      <c r="L95" s="7">
        <f t="shared" si="14"/>
        <v>1737315</v>
      </c>
      <c r="M95" s="7">
        <f t="shared" si="14"/>
        <v>2075765.58</v>
      </c>
      <c r="N95" s="7">
        <f t="shared" si="14"/>
        <v>1814831.53</v>
      </c>
      <c r="O95" s="86">
        <f t="shared" si="14"/>
        <v>2331686.04</v>
      </c>
      <c r="P95" s="7">
        <f t="shared" si="14"/>
        <v>2023587</v>
      </c>
    </row>
    <row r="96" spans="2:16" ht="15.75">
      <c r="B96" s="3"/>
      <c r="C96" s="3"/>
      <c r="D96" s="7"/>
      <c r="E96" s="7"/>
      <c r="F96" s="7"/>
      <c r="G96" s="7"/>
      <c r="H96" s="7"/>
      <c r="I96" s="7"/>
      <c r="J96" s="7"/>
      <c r="K96" s="7"/>
      <c r="L96" s="23"/>
      <c r="M96" s="7"/>
      <c r="N96" s="7"/>
      <c r="O96" s="75"/>
      <c r="P96" s="40"/>
    </row>
    <row r="97" spans="4:16" ht="15.75">
      <c r="D97" s="9"/>
      <c r="E97" s="9"/>
      <c r="F97" s="9"/>
      <c r="G97" s="9"/>
      <c r="H97" s="9"/>
      <c r="I97" s="9"/>
      <c r="J97" s="7"/>
      <c r="K97" s="40"/>
      <c r="L97" s="23"/>
      <c r="M97" s="58"/>
      <c r="N97" s="7"/>
      <c r="O97" s="75"/>
      <c r="P97" s="40"/>
    </row>
    <row r="98" spans="1:16" ht="15.75">
      <c r="A98" s="33" t="s">
        <v>125</v>
      </c>
      <c r="B98" s="26"/>
      <c r="C98" s="26"/>
      <c r="D98" s="34"/>
      <c r="E98" s="34"/>
      <c r="F98" s="34"/>
      <c r="G98" s="34"/>
      <c r="H98" s="10"/>
      <c r="I98" s="26"/>
      <c r="J98" s="27"/>
      <c r="K98" s="38"/>
      <c r="L98" s="53"/>
      <c r="M98" s="1"/>
      <c r="N98" s="27"/>
      <c r="O98" s="77"/>
      <c r="P98" s="65"/>
    </row>
    <row r="99" spans="1:16" ht="15.75">
      <c r="A99" s="33"/>
      <c r="B99" s="26"/>
      <c r="C99" s="26"/>
      <c r="D99" s="34"/>
      <c r="E99" s="34"/>
      <c r="F99" s="34"/>
      <c r="G99" s="34"/>
      <c r="H99" s="10"/>
      <c r="I99" s="26"/>
      <c r="J99" s="27"/>
      <c r="K99" s="39"/>
      <c r="L99" s="53"/>
      <c r="M99" s="6"/>
      <c r="N99" s="27"/>
      <c r="O99" s="77"/>
      <c r="P99" s="65"/>
    </row>
    <row r="100" spans="1:16" ht="15.75">
      <c r="A100" s="33" t="s">
        <v>181</v>
      </c>
      <c r="B100" s="33" t="s">
        <v>126</v>
      </c>
      <c r="C100" s="11"/>
      <c r="D100" s="13">
        <v>363668.52</v>
      </c>
      <c r="E100" s="13">
        <v>379142.51</v>
      </c>
      <c r="F100" s="13">
        <v>543156.33</v>
      </c>
      <c r="G100" s="7">
        <v>504239.93</v>
      </c>
      <c r="H100" s="13">
        <v>416688.32</v>
      </c>
      <c r="I100" s="46">
        <v>507039</v>
      </c>
      <c r="J100" s="47">
        <v>506528</v>
      </c>
      <c r="K100" s="47">
        <v>457368</v>
      </c>
      <c r="L100" s="54">
        <v>459415</v>
      </c>
      <c r="M100" s="47">
        <v>521573.56</v>
      </c>
      <c r="N100" s="47">
        <v>523014</v>
      </c>
      <c r="O100" s="78">
        <v>611055.82</v>
      </c>
      <c r="P100" s="47">
        <v>596743</v>
      </c>
    </row>
    <row r="101" spans="1:16" ht="15.75">
      <c r="A101" s="33" t="s">
        <v>182</v>
      </c>
      <c r="B101" s="33" t="s">
        <v>127</v>
      </c>
      <c r="C101" s="11"/>
      <c r="D101" s="13"/>
      <c r="E101" s="13"/>
      <c r="F101" s="13"/>
      <c r="G101" s="7">
        <v>0</v>
      </c>
      <c r="H101" s="13">
        <v>630</v>
      </c>
      <c r="I101" s="46">
        <v>660</v>
      </c>
      <c r="J101" s="47">
        <v>1260</v>
      </c>
      <c r="K101" s="47">
        <v>3150</v>
      </c>
      <c r="L101" s="54">
        <v>1260</v>
      </c>
      <c r="M101" s="47">
        <v>3109.43</v>
      </c>
      <c r="N101" s="47">
        <v>1260</v>
      </c>
      <c r="O101" s="78">
        <v>69.56</v>
      </c>
      <c r="P101" s="47">
        <v>1260</v>
      </c>
    </row>
    <row r="102" spans="1:16" ht="15.75">
      <c r="A102" s="33" t="s">
        <v>183</v>
      </c>
      <c r="B102" s="33" t="s">
        <v>128</v>
      </c>
      <c r="C102" s="11"/>
      <c r="D102" s="13"/>
      <c r="E102" s="13"/>
      <c r="F102" s="13">
        <v>3780</v>
      </c>
      <c r="G102" s="7">
        <v>4535.84</v>
      </c>
      <c r="H102" s="13">
        <v>5779.03</v>
      </c>
      <c r="I102" s="46">
        <v>4471</v>
      </c>
      <c r="J102" s="47"/>
      <c r="K102" s="47">
        <v>210</v>
      </c>
      <c r="L102" s="54"/>
      <c r="M102" s="47">
        <v>2676.09</v>
      </c>
      <c r="N102" s="47"/>
      <c r="O102" s="78">
        <v>170</v>
      </c>
      <c r="P102" s="47"/>
    </row>
    <row r="103" spans="1:16" ht="15.75">
      <c r="A103" s="33" t="s">
        <v>184</v>
      </c>
      <c r="B103" s="33" t="s">
        <v>129</v>
      </c>
      <c r="C103" s="11"/>
      <c r="D103" s="13">
        <v>1726.55</v>
      </c>
      <c r="E103" s="13"/>
      <c r="F103" s="13">
        <v>60</v>
      </c>
      <c r="G103" s="7">
        <v>0</v>
      </c>
      <c r="H103" s="13">
        <v>35004.37</v>
      </c>
      <c r="I103" s="46"/>
      <c r="J103" s="47"/>
      <c r="K103" s="47">
        <v>0</v>
      </c>
      <c r="L103" s="54"/>
      <c r="M103" s="47"/>
      <c r="N103" s="47"/>
      <c r="O103" s="78"/>
      <c r="P103" s="47"/>
    </row>
    <row r="104" spans="1:16" ht="15.75">
      <c r="A104" s="33" t="s">
        <v>185</v>
      </c>
      <c r="B104" s="33" t="s">
        <v>130</v>
      </c>
      <c r="C104" s="11"/>
      <c r="D104" s="13">
        <v>175.42</v>
      </c>
      <c r="E104" s="13">
        <v>109.59</v>
      </c>
      <c r="F104" s="13">
        <v>98.65</v>
      </c>
      <c r="G104" s="7">
        <v>964.77</v>
      </c>
      <c r="H104" s="13">
        <v>3776.83</v>
      </c>
      <c r="I104" s="46">
        <v>5476</v>
      </c>
      <c r="J104" s="47">
        <v>4339</v>
      </c>
      <c r="K104" s="47">
        <v>663</v>
      </c>
      <c r="L104" s="54"/>
      <c r="M104" s="47">
        <v>117.95</v>
      </c>
      <c r="N104" s="47">
        <v>1573</v>
      </c>
      <c r="O104" s="78">
        <v>686.95</v>
      </c>
      <c r="P104" s="47">
        <v>1500</v>
      </c>
    </row>
    <row r="105" spans="1:16" ht="15.75">
      <c r="A105" s="33" t="s">
        <v>186</v>
      </c>
      <c r="B105" s="21" t="s">
        <v>173</v>
      </c>
      <c r="C105" s="21"/>
      <c r="D105" s="22"/>
      <c r="E105" s="22"/>
      <c r="F105" s="22"/>
      <c r="G105" s="23"/>
      <c r="H105" s="22"/>
      <c r="I105" s="46"/>
      <c r="J105" s="47"/>
      <c r="K105" s="47">
        <v>0</v>
      </c>
      <c r="L105" s="54">
        <v>2495</v>
      </c>
      <c r="M105" s="47">
        <v>0</v>
      </c>
      <c r="N105" s="47">
        <v>63275</v>
      </c>
      <c r="O105" s="78">
        <v>330059.44</v>
      </c>
      <c r="P105" s="47"/>
    </row>
    <row r="106" spans="1:16" ht="15.75">
      <c r="A106" s="35" t="s">
        <v>187</v>
      </c>
      <c r="B106" s="35" t="s">
        <v>168</v>
      </c>
      <c r="C106" s="21"/>
      <c r="D106" s="22"/>
      <c r="E106" s="22"/>
      <c r="F106" s="22">
        <v>1395</v>
      </c>
      <c r="G106" s="23"/>
      <c r="H106" s="22">
        <v>0</v>
      </c>
      <c r="I106" s="46"/>
      <c r="J106" s="47"/>
      <c r="K106" s="47">
        <v>0</v>
      </c>
      <c r="L106" s="54"/>
      <c r="M106" s="47"/>
      <c r="N106" s="47"/>
      <c r="O106" s="78"/>
      <c r="P106" s="47"/>
    </row>
    <row r="107" spans="1:16" ht="15.75">
      <c r="A107" s="33" t="s">
        <v>188</v>
      </c>
      <c r="B107" s="33" t="s">
        <v>169</v>
      </c>
      <c r="C107" s="11"/>
      <c r="D107" s="13">
        <v>60</v>
      </c>
      <c r="E107" s="13">
        <v>30</v>
      </c>
      <c r="F107" s="13"/>
      <c r="G107" s="7"/>
      <c r="H107" s="13">
        <v>30</v>
      </c>
      <c r="I107" s="46">
        <v>660</v>
      </c>
      <c r="J107" s="47"/>
      <c r="K107" s="47">
        <v>60</v>
      </c>
      <c r="L107" s="54"/>
      <c r="M107" s="47">
        <v>100</v>
      </c>
      <c r="N107" s="47"/>
      <c r="O107" s="78">
        <v>35</v>
      </c>
      <c r="P107" s="47"/>
    </row>
    <row r="108" spans="1:16" ht="15.75">
      <c r="A108" s="33" t="s">
        <v>189</v>
      </c>
      <c r="B108" s="33" t="s">
        <v>170</v>
      </c>
      <c r="C108" s="11"/>
      <c r="D108" s="13"/>
      <c r="E108" s="13"/>
      <c r="F108" s="13">
        <v>8394</v>
      </c>
      <c r="G108" s="7">
        <v>35830</v>
      </c>
      <c r="H108" s="13">
        <v>8838</v>
      </c>
      <c r="I108" s="13">
        <v>8838</v>
      </c>
      <c r="J108" s="48">
        <v>60</v>
      </c>
      <c r="K108" s="48">
        <v>12203</v>
      </c>
      <c r="L108" s="55">
        <v>60</v>
      </c>
      <c r="M108" s="59"/>
      <c r="N108" s="48">
        <v>70</v>
      </c>
      <c r="O108" s="69"/>
      <c r="P108" s="48">
        <v>70</v>
      </c>
    </row>
    <row r="109" spans="1:16" ht="15.75">
      <c r="A109" s="33" t="s">
        <v>190</v>
      </c>
      <c r="B109" s="33" t="s">
        <v>161</v>
      </c>
      <c r="C109" s="11"/>
      <c r="D109" s="13">
        <v>150</v>
      </c>
      <c r="E109" s="13">
        <v>182.69</v>
      </c>
      <c r="F109" s="13">
        <v>195.6</v>
      </c>
      <c r="G109" s="7">
        <v>762.99</v>
      </c>
      <c r="H109" s="13">
        <v>79.91</v>
      </c>
      <c r="I109" s="13">
        <v>138.9</v>
      </c>
      <c r="J109" s="48">
        <v>150</v>
      </c>
      <c r="K109" s="48">
        <v>205.59</v>
      </c>
      <c r="L109" s="55">
        <v>150</v>
      </c>
      <c r="M109" s="60">
        <v>40</v>
      </c>
      <c r="N109" s="48">
        <v>150</v>
      </c>
      <c r="O109" s="69">
        <v>55</v>
      </c>
      <c r="P109" s="48">
        <v>120</v>
      </c>
    </row>
    <row r="110" spans="1:16" ht="15.75">
      <c r="A110" s="33" t="s">
        <v>191</v>
      </c>
      <c r="B110" s="33" t="s">
        <v>171</v>
      </c>
      <c r="C110" s="11"/>
      <c r="D110" s="13">
        <v>1800</v>
      </c>
      <c r="E110" s="13">
        <v>1800</v>
      </c>
      <c r="F110" s="13"/>
      <c r="G110" s="7"/>
      <c r="H110" s="13">
        <v>0</v>
      </c>
      <c r="I110" s="13">
        <v>900</v>
      </c>
      <c r="J110" s="48">
        <v>1800</v>
      </c>
      <c r="K110" s="48">
        <v>1820</v>
      </c>
      <c r="L110" s="55">
        <v>1800</v>
      </c>
      <c r="M110" s="60">
        <v>900</v>
      </c>
      <c r="N110" s="48">
        <v>1800</v>
      </c>
      <c r="O110" s="69">
        <v>900</v>
      </c>
      <c r="P110" s="48">
        <v>1800</v>
      </c>
    </row>
    <row r="111" spans="1:16" ht="15.75">
      <c r="A111" s="33" t="s">
        <v>220</v>
      </c>
      <c r="B111" s="33" t="s">
        <v>221</v>
      </c>
      <c r="C111" s="11"/>
      <c r="D111" s="13"/>
      <c r="E111" s="13"/>
      <c r="F111" s="13"/>
      <c r="G111" s="7"/>
      <c r="H111" s="13"/>
      <c r="I111" s="13"/>
      <c r="J111" s="48"/>
      <c r="K111" s="48"/>
      <c r="L111" s="55"/>
      <c r="M111" s="60">
        <v>732.43</v>
      </c>
      <c r="N111" s="48"/>
      <c r="O111" s="69"/>
      <c r="P111" s="48"/>
    </row>
    <row r="112" spans="1:16" ht="15.75">
      <c r="A112" s="33" t="s">
        <v>192</v>
      </c>
      <c r="B112" s="33" t="s">
        <v>172</v>
      </c>
      <c r="C112" s="11"/>
      <c r="D112" s="13">
        <v>225</v>
      </c>
      <c r="E112" s="13">
        <v>250</v>
      </c>
      <c r="F112" s="13"/>
      <c r="G112" s="7"/>
      <c r="H112" s="13">
        <v>0</v>
      </c>
      <c r="I112" s="13">
        <v>50</v>
      </c>
      <c r="J112" s="48">
        <v>250</v>
      </c>
      <c r="K112" s="48">
        <v>230</v>
      </c>
      <c r="L112" s="55">
        <v>250</v>
      </c>
      <c r="M112" s="60">
        <v>500</v>
      </c>
      <c r="N112" s="48">
        <v>250</v>
      </c>
      <c r="O112" s="69">
        <v>280</v>
      </c>
      <c r="P112" s="48">
        <v>250</v>
      </c>
    </row>
    <row r="113" spans="1:16" ht="15.75">
      <c r="A113" s="33" t="s">
        <v>193</v>
      </c>
      <c r="B113" s="33" t="s">
        <v>131</v>
      </c>
      <c r="C113" s="11"/>
      <c r="D113" s="13"/>
      <c r="E113" s="13"/>
      <c r="F113" s="13">
        <v>6590</v>
      </c>
      <c r="G113" s="7">
        <v>1727</v>
      </c>
      <c r="H113" s="13">
        <v>3464</v>
      </c>
      <c r="I113" s="13">
        <v>3419</v>
      </c>
      <c r="J113" s="29"/>
      <c r="K113" s="29">
        <v>0</v>
      </c>
      <c r="L113" s="55"/>
      <c r="M113" s="61">
        <v>12476.4</v>
      </c>
      <c r="N113" s="29"/>
      <c r="O113" s="69">
        <v>12343</v>
      </c>
      <c r="P113" s="29"/>
    </row>
    <row r="114" spans="1:16" ht="15.75">
      <c r="A114" s="33" t="s">
        <v>132</v>
      </c>
      <c r="B114" s="33" t="s">
        <v>158</v>
      </c>
      <c r="C114" s="11"/>
      <c r="D114" s="13"/>
      <c r="E114" s="13"/>
      <c r="F114" s="13"/>
      <c r="G114" s="7"/>
      <c r="H114" s="20">
        <v>0</v>
      </c>
      <c r="I114" s="20"/>
      <c r="J114" s="48">
        <v>3400</v>
      </c>
      <c r="K114" s="48">
        <v>0</v>
      </c>
      <c r="L114" s="55">
        <v>3400</v>
      </c>
      <c r="M114" s="60">
        <v>0</v>
      </c>
      <c r="N114" s="48">
        <v>0</v>
      </c>
      <c r="O114" s="69"/>
      <c r="P114" s="66"/>
    </row>
    <row r="115" spans="1:16" ht="20.25">
      <c r="A115" s="33" t="s">
        <v>133</v>
      </c>
      <c r="B115" s="33" t="s">
        <v>134</v>
      </c>
      <c r="C115" s="12"/>
      <c r="D115" s="17">
        <v>0</v>
      </c>
      <c r="E115" s="17">
        <v>0</v>
      </c>
      <c r="F115" s="18">
        <v>0</v>
      </c>
      <c r="G115" s="18">
        <v>-108</v>
      </c>
      <c r="H115" s="18">
        <v>0</v>
      </c>
      <c r="I115" s="18">
        <v>-824</v>
      </c>
      <c r="J115" s="18">
        <v>0</v>
      </c>
      <c r="K115" s="18">
        <v>-167.87</v>
      </c>
      <c r="L115" s="56">
        <v>0</v>
      </c>
      <c r="M115" s="18">
        <v>-57.04</v>
      </c>
      <c r="N115" s="18">
        <v>0</v>
      </c>
      <c r="O115" s="79">
        <v>0</v>
      </c>
      <c r="P115" s="67">
        <v>0</v>
      </c>
    </row>
    <row r="116" spans="1:16" ht="15.75">
      <c r="A116" s="11"/>
      <c r="B116" s="11"/>
      <c r="C116" s="3" t="s">
        <v>147</v>
      </c>
      <c r="D116" s="13">
        <f aca="true" t="shared" si="15" ref="D116:M116">SUM(D100:D115)</f>
        <v>367805.49</v>
      </c>
      <c r="E116" s="13">
        <f t="shared" si="15"/>
        <v>381514.79000000004</v>
      </c>
      <c r="F116" s="13">
        <f t="shared" si="15"/>
        <v>563669.58</v>
      </c>
      <c r="G116" s="13">
        <f t="shared" si="15"/>
        <v>547952.53</v>
      </c>
      <c r="H116" s="13">
        <f t="shared" si="15"/>
        <v>474290.46</v>
      </c>
      <c r="I116" s="13">
        <f t="shared" si="15"/>
        <v>530827.9</v>
      </c>
      <c r="J116" s="13">
        <f t="shared" si="15"/>
        <v>517787</v>
      </c>
      <c r="K116" s="13">
        <f t="shared" si="15"/>
        <v>475741.72000000003</v>
      </c>
      <c r="L116" s="22">
        <f t="shared" si="15"/>
        <v>468830</v>
      </c>
      <c r="M116" s="13">
        <f t="shared" si="15"/>
        <v>542168.82</v>
      </c>
      <c r="N116" s="13">
        <f>SUM(N100:N115)</f>
        <v>591392</v>
      </c>
      <c r="O116" s="71">
        <f>SUM(O100:O115)</f>
        <v>955654.77</v>
      </c>
      <c r="P116" s="71">
        <f>SUM(P100:P112)</f>
        <v>601743</v>
      </c>
    </row>
    <row r="117" spans="1:16" ht="15.75">
      <c r="A117" s="11"/>
      <c r="B117" s="11"/>
      <c r="C117" s="36"/>
      <c r="D117" s="13"/>
      <c r="E117" s="13"/>
      <c r="F117" s="13"/>
      <c r="G117" s="13"/>
      <c r="H117" s="13"/>
      <c r="I117" s="13"/>
      <c r="J117" s="13"/>
      <c r="K117" s="41"/>
      <c r="L117" s="22"/>
      <c r="M117" s="13"/>
      <c r="N117" s="13"/>
      <c r="O117" s="71"/>
      <c r="P117" s="41"/>
    </row>
    <row r="118" spans="1:16" ht="15.75">
      <c r="A118" s="33" t="s">
        <v>135</v>
      </c>
      <c r="B118" s="11"/>
      <c r="C118" s="12"/>
      <c r="D118" s="14"/>
      <c r="E118" s="14"/>
      <c r="F118" s="15"/>
      <c r="G118" s="9"/>
      <c r="H118" s="16"/>
      <c r="I118" s="16"/>
      <c r="J118" s="28"/>
      <c r="K118" s="42"/>
      <c r="L118" s="28"/>
      <c r="M118" s="28"/>
      <c r="N118" s="28"/>
      <c r="O118" s="70"/>
      <c r="P118" s="42"/>
    </row>
    <row r="119" spans="1:16" ht="15.75">
      <c r="A119" s="33" t="s">
        <v>194</v>
      </c>
      <c r="B119" s="33" t="s">
        <v>126</v>
      </c>
      <c r="C119" s="11"/>
      <c r="D119" s="13">
        <v>350906.24</v>
      </c>
      <c r="E119" s="13">
        <v>405273.56</v>
      </c>
      <c r="F119" s="13">
        <v>438760.1</v>
      </c>
      <c r="G119" s="7">
        <v>394125.35</v>
      </c>
      <c r="H119" s="13">
        <v>350679.59</v>
      </c>
      <c r="I119" s="13">
        <v>401002.87</v>
      </c>
      <c r="J119" s="29">
        <v>402243</v>
      </c>
      <c r="K119" s="29">
        <v>420006.68</v>
      </c>
      <c r="L119" s="29">
        <v>394597</v>
      </c>
      <c r="M119" s="29">
        <v>428790.62</v>
      </c>
      <c r="N119" s="29">
        <v>417451</v>
      </c>
      <c r="O119" s="69">
        <v>496381.45</v>
      </c>
      <c r="P119" s="29">
        <v>486434</v>
      </c>
    </row>
    <row r="120" spans="1:16" ht="15.75">
      <c r="A120" s="33" t="s">
        <v>195</v>
      </c>
      <c r="B120" s="33" t="s">
        <v>136</v>
      </c>
      <c r="C120" s="11"/>
      <c r="D120" s="13">
        <v>2770.89</v>
      </c>
      <c r="E120" s="13">
        <v>1370</v>
      </c>
      <c r="F120" s="13"/>
      <c r="G120" s="7">
        <v>222.78</v>
      </c>
      <c r="H120" s="13">
        <v>600</v>
      </c>
      <c r="I120" s="13">
        <v>9205</v>
      </c>
      <c r="J120" s="29">
        <v>2400</v>
      </c>
      <c r="K120" s="29">
        <v>4730</v>
      </c>
      <c r="L120" s="29">
        <v>2400</v>
      </c>
      <c r="M120" s="29">
        <v>5878.62</v>
      </c>
      <c r="N120" s="29">
        <v>3030</v>
      </c>
      <c r="O120" s="69">
        <v>7325</v>
      </c>
      <c r="P120" s="29">
        <v>3030</v>
      </c>
    </row>
    <row r="121" spans="1:16" ht="15.75">
      <c r="A121" s="33" t="s">
        <v>196</v>
      </c>
      <c r="B121" s="33" t="s">
        <v>145</v>
      </c>
      <c r="C121" s="11"/>
      <c r="D121" s="13"/>
      <c r="E121" s="13"/>
      <c r="F121" s="13">
        <v>33229.18</v>
      </c>
      <c r="G121" s="7">
        <v>48685.32</v>
      </c>
      <c r="H121" s="13">
        <v>37777.75</v>
      </c>
      <c r="I121" s="13">
        <v>35640.83</v>
      </c>
      <c r="J121" s="29"/>
      <c r="K121" s="29">
        <v>2875</v>
      </c>
      <c r="L121" s="29"/>
      <c r="M121" s="29">
        <v>4858.14</v>
      </c>
      <c r="N121" s="29"/>
      <c r="O121" s="69">
        <v>22182.91</v>
      </c>
      <c r="P121" s="29">
        <v>5000</v>
      </c>
    </row>
    <row r="122" spans="1:16" ht="15.75">
      <c r="A122" s="33" t="s">
        <v>197</v>
      </c>
      <c r="B122" s="33" t="s">
        <v>129</v>
      </c>
      <c r="C122" s="11"/>
      <c r="D122" s="13">
        <v>3137.43</v>
      </c>
      <c r="E122" s="13">
        <v>1055</v>
      </c>
      <c r="F122" s="13">
        <v>2002.67</v>
      </c>
      <c r="G122" s="7">
        <v>357</v>
      </c>
      <c r="H122" s="13">
        <v>0</v>
      </c>
      <c r="I122" s="13">
        <v>761</v>
      </c>
      <c r="J122" s="29">
        <v>250</v>
      </c>
      <c r="K122" s="29">
        <v>0</v>
      </c>
      <c r="L122" s="29">
        <v>250</v>
      </c>
      <c r="M122" s="29"/>
      <c r="N122" s="29">
        <v>250</v>
      </c>
      <c r="O122" s="69">
        <v>1019.57</v>
      </c>
      <c r="P122" s="29">
        <v>250</v>
      </c>
    </row>
    <row r="123" spans="1:16" ht="15.75">
      <c r="A123" s="33" t="s">
        <v>198</v>
      </c>
      <c r="B123" s="33" t="s">
        <v>130</v>
      </c>
      <c r="C123" s="11"/>
      <c r="D123" s="13">
        <v>411.5</v>
      </c>
      <c r="E123" s="13">
        <v>285.85</v>
      </c>
      <c r="F123" s="13">
        <v>194.51</v>
      </c>
      <c r="G123" s="7">
        <v>1912.52</v>
      </c>
      <c r="H123" s="13">
        <v>2819.95</v>
      </c>
      <c r="I123" s="13">
        <v>4277.25</v>
      </c>
      <c r="J123" s="29">
        <v>3339</v>
      </c>
      <c r="K123" s="29">
        <v>451.43</v>
      </c>
      <c r="L123" s="29">
        <v>1895</v>
      </c>
      <c r="M123" s="29">
        <v>56.01</v>
      </c>
      <c r="N123" s="29">
        <v>1000</v>
      </c>
      <c r="O123" s="69">
        <v>350.66</v>
      </c>
      <c r="P123" s="29">
        <v>190</v>
      </c>
    </row>
    <row r="124" spans="1:16" ht="15.75">
      <c r="A124" s="33" t="s">
        <v>216</v>
      </c>
      <c r="B124" s="33" t="s">
        <v>217</v>
      </c>
      <c r="C124" s="11"/>
      <c r="D124" s="13"/>
      <c r="E124" s="13"/>
      <c r="F124" s="13"/>
      <c r="G124" s="7"/>
      <c r="H124" s="13"/>
      <c r="I124" s="13"/>
      <c r="J124" s="29"/>
      <c r="K124" s="29"/>
      <c r="L124" s="29"/>
      <c r="M124" s="29"/>
      <c r="N124" s="29">
        <v>93960</v>
      </c>
      <c r="O124" s="69">
        <v>35000</v>
      </c>
      <c r="P124" s="29">
        <v>0</v>
      </c>
    </row>
    <row r="125" spans="1:16" ht="15.75">
      <c r="A125" s="33" t="s">
        <v>199</v>
      </c>
      <c r="B125" s="33" t="s">
        <v>162</v>
      </c>
      <c r="C125" s="11"/>
      <c r="D125" s="13">
        <v>1925.59</v>
      </c>
      <c r="E125" s="13">
        <v>3047.17</v>
      </c>
      <c r="F125" s="13"/>
      <c r="G125" s="7"/>
      <c r="H125" s="13">
        <v>464.2</v>
      </c>
      <c r="I125" s="13">
        <v>0</v>
      </c>
      <c r="J125" s="29"/>
      <c r="K125" s="29">
        <v>796.17</v>
      </c>
      <c r="L125" s="29"/>
      <c r="M125" s="29">
        <v>1375.76</v>
      </c>
      <c r="N125" s="29"/>
      <c r="O125" s="69">
        <v>2255</v>
      </c>
      <c r="P125" s="29"/>
    </row>
    <row r="126" spans="1:16" ht="15.75">
      <c r="A126" s="33" t="s">
        <v>200</v>
      </c>
      <c r="B126" s="33" t="s">
        <v>163</v>
      </c>
      <c r="C126" s="11"/>
      <c r="D126" s="13">
        <v>180</v>
      </c>
      <c r="E126" s="13">
        <v>275</v>
      </c>
      <c r="F126" s="13"/>
      <c r="G126" s="7"/>
      <c r="H126" s="13">
        <v>30</v>
      </c>
      <c r="I126" s="13">
        <v>150</v>
      </c>
      <c r="J126" s="29">
        <v>100</v>
      </c>
      <c r="K126" s="29">
        <v>150</v>
      </c>
      <c r="L126" s="29">
        <v>100</v>
      </c>
      <c r="M126" s="29">
        <v>441.55</v>
      </c>
      <c r="N126" s="29">
        <v>100</v>
      </c>
      <c r="O126" s="69">
        <v>305</v>
      </c>
      <c r="P126" s="29">
        <v>70</v>
      </c>
    </row>
    <row r="127" spans="1:16" ht="15.75">
      <c r="A127" s="33" t="s">
        <v>201</v>
      </c>
      <c r="B127" s="33" t="s">
        <v>137</v>
      </c>
      <c r="C127" s="11"/>
      <c r="D127" s="13">
        <v>2075.95</v>
      </c>
      <c r="E127" s="13">
        <v>4589.03</v>
      </c>
      <c r="F127" s="13"/>
      <c r="G127" s="7"/>
      <c r="H127" s="13">
        <v>0</v>
      </c>
      <c r="I127" s="13">
        <v>3135.9</v>
      </c>
      <c r="J127" s="29">
        <v>60</v>
      </c>
      <c r="K127" s="29">
        <v>3326.96</v>
      </c>
      <c r="L127" s="29">
        <v>60</v>
      </c>
      <c r="M127" s="29">
        <v>2953.35</v>
      </c>
      <c r="N127" s="29">
        <v>70</v>
      </c>
      <c r="O127" s="69">
        <v>2347.45</v>
      </c>
      <c r="P127" s="29">
        <v>1000</v>
      </c>
    </row>
    <row r="128" spans="1:16" ht="15.75">
      <c r="A128" s="33" t="s">
        <v>202</v>
      </c>
      <c r="B128" s="33" t="s">
        <v>164</v>
      </c>
      <c r="C128" s="11"/>
      <c r="D128" s="13"/>
      <c r="E128" s="13"/>
      <c r="F128" s="13">
        <v>280</v>
      </c>
      <c r="G128" s="7"/>
      <c r="H128" s="13">
        <v>0</v>
      </c>
      <c r="I128" s="13">
        <v>0</v>
      </c>
      <c r="J128" s="29">
        <v>2800</v>
      </c>
      <c r="K128" s="29">
        <v>0</v>
      </c>
      <c r="L128" s="29">
        <v>2800</v>
      </c>
      <c r="M128" s="29">
        <v>0</v>
      </c>
      <c r="N128" s="29">
        <v>2800</v>
      </c>
      <c r="O128" s="69">
        <v>40</v>
      </c>
      <c r="P128" s="29">
        <v>0</v>
      </c>
    </row>
    <row r="129" spans="1:16" ht="15.75">
      <c r="A129" s="33" t="s">
        <v>203</v>
      </c>
      <c r="B129" s="33" t="s">
        <v>165</v>
      </c>
      <c r="C129" s="11"/>
      <c r="D129" s="13">
        <v>1729.2</v>
      </c>
      <c r="E129" s="13">
        <v>2220</v>
      </c>
      <c r="F129" s="13"/>
      <c r="G129" s="7"/>
      <c r="H129" s="13">
        <v>0</v>
      </c>
      <c r="I129" s="13">
        <v>1248.32</v>
      </c>
      <c r="J129" s="29">
        <v>800</v>
      </c>
      <c r="K129" s="29">
        <v>2360</v>
      </c>
      <c r="L129" s="29">
        <v>800</v>
      </c>
      <c r="M129" s="29">
        <v>2200</v>
      </c>
      <c r="N129" s="29">
        <v>800</v>
      </c>
      <c r="O129" s="69">
        <v>700</v>
      </c>
      <c r="P129" s="29">
        <v>1000</v>
      </c>
    </row>
    <row r="130" spans="1:16" ht="15.75" customHeight="1">
      <c r="A130" s="33" t="s">
        <v>204</v>
      </c>
      <c r="B130" s="33" t="s">
        <v>138</v>
      </c>
      <c r="C130" s="11"/>
      <c r="D130" s="13">
        <v>10000</v>
      </c>
      <c r="E130" s="13">
        <v>10000</v>
      </c>
      <c r="F130" s="13">
        <v>10000</v>
      </c>
      <c r="G130" s="7">
        <v>10000</v>
      </c>
      <c r="H130" s="13">
        <v>0</v>
      </c>
      <c r="I130" s="13">
        <v>10000</v>
      </c>
      <c r="J130" s="29">
        <v>20000</v>
      </c>
      <c r="K130" s="29">
        <v>20000</v>
      </c>
      <c r="L130" s="29">
        <v>10000</v>
      </c>
      <c r="M130" s="29">
        <v>10000</v>
      </c>
      <c r="N130" s="29">
        <v>10000</v>
      </c>
      <c r="O130" s="69">
        <v>10000</v>
      </c>
      <c r="P130" s="29">
        <v>10000</v>
      </c>
    </row>
    <row r="131" spans="1:16" ht="15.75" customHeight="1">
      <c r="A131" s="33" t="s">
        <v>205</v>
      </c>
      <c r="B131" s="33" t="s">
        <v>166</v>
      </c>
      <c r="C131" s="11"/>
      <c r="D131" s="13">
        <v>1975</v>
      </c>
      <c r="E131" s="13">
        <v>3855.16</v>
      </c>
      <c r="F131" s="13"/>
      <c r="G131" s="7"/>
      <c r="H131" s="13">
        <v>0</v>
      </c>
      <c r="I131" s="13">
        <v>2690</v>
      </c>
      <c r="J131" s="29">
        <v>2930</v>
      </c>
      <c r="K131" s="29">
        <v>2910</v>
      </c>
      <c r="L131" s="29">
        <v>2930</v>
      </c>
      <c r="M131" s="29">
        <v>2190</v>
      </c>
      <c r="N131" s="29">
        <v>2900</v>
      </c>
      <c r="O131" s="69">
        <v>2010</v>
      </c>
      <c r="P131" s="29">
        <v>2800</v>
      </c>
    </row>
    <row r="132" spans="1:16" ht="15.75">
      <c r="A132" s="33" t="s">
        <v>206</v>
      </c>
      <c r="B132" s="33" t="s">
        <v>161</v>
      </c>
      <c r="C132" s="11"/>
      <c r="D132" s="13">
        <v>7453.47</v>
      </c>
      <c r="E132" s="13">
        <v>8768.58</v>
      </c>
      <c r="F132" s="13">
        <v>7018.94</v>
      </c>
      <c r="G132" s="7">
        <v>4423.9</v>
      </c>
      <c r="H132" s="13">
        <v>7828.61</v>
      </c>
      <c r="I132" s="13">
        <v>7961.78</v>
      </c>
      <c r="J132" s="29">
        <v>7400</v>
      </c>
      <c r="K132" s="29">
        <v>2466</v>
      </c>
      <c r="L132" s="29">
        <v>7400</v>
      </c>
      <c r="M132" s="29">
        <v>3711.84</v>
      </c>
      <c r="N132" s="29">
        <v>7500</v>
      </c>
      <c r="O132" s="69">
        <v>3078.53</v>
      </c>
      <c r="P132" s="29">
        <v>7400</v>
      </c>
    </row>
    <row r="133" spans="1:16" ht="15.75">
      <c r="A133" s="33" t="s">
        <v>207</v>
      </c>
      <c r="B133" s="33" t="s">
        <v>139</v>
      </c>
      <c r="C133" s="11"/>
      <c r="D133" s="13">
        <v>22538.27</v>
      </c>
      <c r="E133" s="13">
        <v>2950</v>
      </c>
      <c r="F133" s="13"/>
      <c r="G133" s="7">
        <v>24727.44</v>
      </c>
      <c r="H133" s="13">
        <v>13194.48</v>
      </c>
      <c r="I133" s="13">
        <v>27235.83</v>
      </c>
      <c r="J133" s="29">
        <v>22000</v>
      </c>
      <c r="K133" s="29">
        <v>15208.34</v>
      </c>
      <c r="L133" s="29">
        <v>22000</v>
      </c>
      <c r="M133" s="29">
        <v>30581.77</v>
      </c>
      <c r="N133" s="29">
        <v>29933</v>
      </c>
      <c r="O133" s="69">
        <v>33077.99</v>
      </c>
      <c r="P133" s="29">
        <v>26400</v>
      </c>
    </row>
    <row r="134" spans="1:16" ht="15.75">
      <c r="A134" s="33" t="s">
        <v>208</v>
      </c>
      <c r="B134" s="33" t="s">
        <v>140</v>
      </c>
      <c r="C134" s="11"/>
      <c r="D134" s="13">
        <v>10986.4</v>
      </c>
      <c r="E134" s="13">
        <v>8513.6</v>
      </c>
      <c r="F134" s="13"/>
      <c r="G134" s="7"/>
      <c r="H134" s="13">
        <v>0</v>
      </c>
      <c r="I134" s="13">
        <v>4923.46</v>
      </c>
      <c r="J134" s="29">
        <v>8900</v>
      </c>
      <c r="K134" s="29">
        <v>8269</v>
      </c>
      <c r="L134" s="29">
        <v>8900</v>
      </c>
      <c r="M134" s="29">
        <v>7635.61</v>
      </c>
      <c r="N134" s="29">
        <v>8450</v>
      </c>
      <c r="O134" s="69">
        <v>4690</v>
      </c>
      <c r="P134" s="29">
        <v>8450</v>
      </c>
    </row>
    <row r="135" spans="1:16" ht="15.75">
      <c r="A135" s="33" t="s">
        <v>209</v>
      </c>
      <c r="B135" s="33" t="s">
        <v>141</v>
      </c>
      <c r="C135" s="11"/>
      <c r="D135" s="13"/>
      <c r="E135" s="13"/>
      <c r="F135" s="13">
        <v>104499.5</v>
      </c>
      <c r="G135" s="7">
        <v>11178.9</v>
      </c>
      <c r="H135" s="13">
        <v>0</v>
      </c>
      <c r="I135" s="13">
        <v>0</v>
      </c>
      <c r="J135" s="29"/>
      <c r="K135" s="29">
        <v>0</v>
      </c>
      <c r="L135" s="29"/>
      <c r="M135" s="29"/>
      <c r="N135" s="29"/>
      <c r="O135" s="69"/>
      <c r="P135" s="29"/>
    </row>
    <row r="136" spans="1:16" ht="15.75">
      <c r="A136" s="33" t="s">
        <v>210</v>
      </c>
      <c r="B136" s="33" t="s">
        <v>142</v>
      </c>
      <c r="C136" s="11"/>
      <c r="D136" s="13"/>
      <c r="E136" s="13">
        <v>75</v>
      </c>
      <c r="F136" s="13"/>
      <c r="G136" s="7"/>
      <c r="H136" s="13">
        <v>0</v>
      </c>
      <c r="I136" s="13">
        <v>0</v>
      </c>
      <c r="J136" s="29"/>
      <c r="K136" s="29">
        <v>0</v>
      </c>
      <c r="L136" s="29"/>
      <c r="M136" s="29"/>
      <c r="N136" s="29"/>
      <c r="O136" s="69"/>
      <c r="P136" s="29"/>
    </row>
    <row r="137" spans="1:16" ht="15.75">
      <c r="A137" s="33" t="s">
        <v>211</v>
      </c>
      <c r="B137" s="33" t="s">
        <v>167</v>
      </c>
      <c r="C137" s="11"/>
      <c r="D137" s="13">
        <v>800</v>
      </c>
      <c r="E137" s="13">
        <v>800</v>
      </c>
      <c r="F137" s="13"/>
      <c r="G137" s="7"/>
      <c r="H137" s="13">
        <v>0</v>
      </c>
      <c r="I137" s="13">
        <v>1200</v>
      </c>
      <c r="J137" s="29">
        <v>1300</v>
      </c>
      <c r="K137" s="29">
        <v>1040</v>
      </c>
      <c r="L137" s="29">
        <v>1400</v>
      </c>
      <c r="M137" s="29">
        <v>1478.35</v>
      </c>
      <c r="N137" s="29">
        <v>1400</v>
      </c>
      <c r="O137" s="69">
        <v>1300</v>
      </c>
      <c r="P137" s="29">
        <v>1400</v>
      </c>
    </row>
    <row r="138" spans="1:16" ht="15.75">
      <c r="A138" s="33" t="s">
        <v>218</v>
      </c>
      <c r="B138" s="33" t="s">
        <v>219</v>
      </c>
      <c r="C138" s="11"/>
      <c r="D138" s="13"/>
      <c r="E138" s="13"/>
      <c r="F138" s="13"/>
      <c r="G138" s="7"/>
      <c r="H138" s="13"/>
      <c r="I138" s="13"/>
      <c r="J138" s="29"/>
      <c r="K138" s="29"/>
      <c r="L138" s="29"/>
      <c r="M138" s="29">
        <v>1656.77</v>
      </c>
      <c r="N138" s="29"/>
      <c r="O138" s="69"/>
      <c r="P138" s="29"/>
    </row>
    <row r="139" spans="1:16" ht="15.75">
      <c r="A139" s="33" t="s">
        <v>143</v>
      </c>
      <c r="B139" s="33" t="s">
        <v>159</v>
      </c>
      <c r="C139" s="11"/>
      <c r="D139" s="13"/>
      <c r="E139" s="13"/>
      <c r="F139" s="13"/>
      <c r="G139" s="7"/>
      <c r="H139" s="13">
        <v>0</v>
      </c>
      <c r="I139" s="13"/>
      <c r="J139" s="22"/>
      <c r="K139" s="22">
        <v>0</v>
      </c>
      <c r="L139" s="22"/>
      <c r="M139" s="22"/>
      <c r="N139" s="22"/>
      <c r="O139" s="71"/>
      <c r="P139" s="22"/>
    </row>
    <row r="140" spans="1:16" ht="15.75">
      <c r="A140" s="33" t="s">
        <v>144</v>
      </c>
      <c r="B140" s="33" t="s">
        <v>134</v>
      </c>
      <c r="C140" s="11"/>
      <c r="D140" s="13">
        <v>0</v>
      </c>
      <c r="E140" s="13">
        <v>0</v>
      </c>
      <c r="F140" s="13">
        <v>0</v>
      </c>
      <c r="G140" s="7">
        <v>-71.8</v>
      </c>
      <c r="H140" s="13">
        <v>-1009.5400000000001</v>
      </c>
      <c r="I140" s="13">
        <v>0</v>
      </c>
      <c r="J140" s="13">
        <v>0</v>
      </c>
      <c r="K140" s="13">
        <v>-296.88</v>
      </c>
      <c r="L140" s="22"/>
      <c r="M140" s="13">
        <v>-189.75</v>
      </c>
      <c r="N140" s="13"/>
      <c r="O140" s="71"/>
      <c r="P140" s="13"/>
    </row>
    <row r="141" spans="1:16" ht="15.75">
      <c r="A141" s="11"/>
      <c r="B141" s="11"/>
      <c r="C141" s="3" t="s">
        <v>148</v>
      </c>
      <c r="D141" s="13">
        <f aca="true" t="shared" si="16" ref="D141:K141">SUM(D119:D140)</f>
        <v>416889.94000000006</v>
      </c>
      <c r="E141" s="13">
        <f t="shared" si="16"/>
        <v>453077.94999999995</v>
      </c>
      <c r="F141" s="13">
        <f t="shared" si="16"/>
        <v>595984.8999999999</v>
      </c>
      <c r="G141" s="13">
        <f t="shared" si="16"/>
        <v>495561.4100000001</v>
      </c>
      <c r="H141" s="13">
        <f t="shared" si="16"/>
        <v>412385.04000000004</v>
      </c>
      <c r="I141" s="13">
        <f t="shared" si="16"/>
        <v>509432.2400000001</v>
      </c>
      <c r="J141" s="13">
        <f t="shared" si="16"/>
        <v>474522</v>
      </c>
      <c r="K141" s="13">
        <f t="shared" si="16"/>
        <v>484292.7</v>
      </c>
      <c r="L141" s="22">
        <f>SUM(L119:L140)-1</f>
        <v>455531</v>
      </c>
      <c r="M141" s="13">
        <f>SUM(M119:M140)-1</f>
        <v>503617.64</v>
      </c>
      <c r="N141" s="13">
        <f>SUM(N119:N140)</f>
        <v>579644</v>
      </c>
      <c r="O141" s="71">
        <f>SUM(O119:O140)</f>
        <v>622063.5599999999</v>
      </c>
      <c r="P141" s="13">
        <f>SUM(P119:P140)</f>
        <v>553424</v>
      </c>
    </row>
    <row r="142" spans="1:16" ht="15.75">
      <c r="A142" s="11"/>
      <c r="B142" s="11"/>
      <c r="C142" s="3"/>
      <c r="D142" s="13"/>
      <c r="E142" s="13"/>
      <c r="F142" s="13"/>
      <c r="G142" s="13"/>
      <c r="H142" s="13"/>
      <c r="I142" s="13"/>
      <c r="J142" s="13"/>
      <c r="K142" s="13"/>
      <c r="L142" s="22"/>
      <c r="M142" s="13"/>
      <c r="N142" s="13"/>
      <c r="O142" s="71"/>
      <c r="P142" s="41"/>
    </row>
    <row r="143" spans="2:11" ht="15.75">
      <c r="B143" s="3"/>
      <c r="C143" s="3"/>
      <c r="D143" s="7"/>
      <c r="E143" s="7"/>
      <c r="F143" s="7"/>
      <c r="G143" s="9"/>
      <c r="H143" s="9"/>
      <c r="I143" s="9"/>
      <c r="K143" s="43"/>
    </row>
    <row r="144" spans="1:16" ht="15.75">
      <c r="A144" s="24" t="s">
        <v>175</v>
      </c>
      <c r="B144" s="37"/>
      <c r="C144" s="37"/>
      <c r="D144" s="25" t="e">
        <f aca="true" t="shared" si="17" ref="D144:M144">D95+D116+D141</f>
        <v>#REF!</v>
      </c>
      <c r="E144" s="25" t="e">
        <f t="shared" si="17"/>
        <v>#REF!</v>
      </c>
      <c r="F144" s="25" t="e">
        <f t="shared" si="17"/>
        <v>#REF!</v>
      </c>
      <c r="G144" s="25" t="e">
        <f t="shared" si="17"/>
        <v>#REF!</v>
      </c>
      <c r="H144" s="25" t="e">
        <f t="shared" si="17"/>
        <v>#REF!</v>
      </c>
      <c r="I144" s="25" t="e">
        <f t="shared" si="17"/>
        <v>#REF!</v>
      </c>
      <c r="J144" s="30">
        <f t="shared" si="17"/>
        <v>2817680.66</v>
      </c>
      <c r="K144" s="30">
        <f t="shared" si="17"/>
        <v>2929481.66</v>
      </c>
      <c r="L144" s="57">
        <f t="shared" si="17"/>
        <v>2661676</v>
      </c>
      <c r="M144" s="30">
        <f t="shared" si="17"/>
        <v>3121552.04</v>
      </c>
      <c r="N144" s="30">
        <f>N95+N116+N141</f>
        <v>2985867.5300000003</v>
      </c>
      <c r="O144" s="81">
        <f>O95+O116+O141</f>
        <v>3909404.37</v>
      </c>
      <c r="P144" s="68">
        <f>P95+P116+P141</f>
        <v>3178754</v>
      </c>
    </row>
    <row r="145" spans="4:9" ht="15.75">
      <c r="D145" s="9"/>
      <c r="E145" s="9"/>
      <c r="F145" s="9"/>
      <c r="G145" s="9"/>
      <c r="H145" s="9"/>
      <c r="I145" s="9"/>
    </row>
    <row r="146" spans="4:9" ht="15.75">
      <c r="D146" s="9"/>
      <c r="E146" s="19"/>
      <c r="F146" s="9"/>
      <c r="G146" s="9"/>
      <c r="H146" s="9"/>
      <c r="I146" s="9"/>
    </row>
    <row r="147" spans="4:9" ht="15.75">
      <c r="D147" s="9"/>
      <c r="E147" s="9"/>
      <c r="F147" s="9"/>
      <c r="G147" s="9"/>
      <c r="H147" s="9"/>
      <c r="I147" s="9"/>
    </row>
  </sheetData>
  <sheetProtection/>
  <printOptions gridLines="1"/>
  <pageMargins left="0.25" right="0.25" top="0.75" bottom="0.75" header="0.3" footer="0.3"/>
  <pageSetup fitToHeight="0" fitToWidth="1" horizontalDpi="600" verticalDpi="600" orientation="landscape" paperSize="5" scale="97" r:id="rId1"/>
  <headerFooter alignWithMargins="0">
    <oddFooter>&amp;CPage &amp;P of &amp;N</oddFooter>
  </headerFooter>
  <rowBreaks count="1" manualBreakCount="1">
    <brk id="7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Merrimack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Assessing</cp:lastModifiedBy>
  <cp:lastPrinted>2023-02-03T19:30:04Z</cp:lastPrinted>
  <dcterms:created xsi:type="dcterms:W3CDTF">2001-06-20T19:26:14Z</dcterms:created>
  <dcterms:modified xsi:type="dcterms:W3CDTF">2023-02-03T19:30:16Z</dcterms:modified>
  <cp:category/>
  <cp:version/>
  <cp:contentType/>
  <cp:contentStatus/>
</cp:coreProperties>
</file>